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3 Finance\012 ESR Business Support\018 Development\Buy and Sell Leave\"/>
    </mc:Choice>
  </mc:AlternateContent>
  <xr:revisionPtr revIDLastSave="0" documentId="8_{5B271502-2690-4047-87CF-8041CB72292C}" xr6:coauthVersionLast="47" xr6:coauthVersionMax="47" xr10:uidLastSave="{00000000-0000-0000-0000-000000000000}"/>
  <bookViews>
    <workbookView xWindow="-120" yWindow="-120" windowWidth="23280" windowHeight="15000" tabRatio="750" xr2:uid="{00000000-000D-0000-FFFF-FFFF00000000}"/>
  </bookViews>
  <sheets>
    <sheet name="form" sheetId="10" r:id="rId1"/>
    <sheet name="1" sheetId="1" state="hidden" r:id="rId2"/>
  </sheets>
  <definedNames>
    <definedName name="_xlnm.Print_Area" localSheetId="0">form!$A$1:$H$37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0" l="1"/>
  <c r="H29" i="10"/>
  <c r="G7" i="10" l="1"/>
  <c r="H31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5" i="10"/>
  <c r="H25" i="10" s="1"/>
  <c r="G26" i="10"/>
  <c r="H26" i="10" s="1"/>
  <c r="E38" i="1"/>
  <c r="G38" i="1" s="1"/>
  <c r="F38" i="1"/>
  <c r="E39" i="1"/>
  <c r="F39" i="1"/>
  <c r="E40" i="1"/>
  <c r="G40" i="1" s="1"/>
  <c r="F40" i="1"/>
  <c r="E42" i="1"/>
  <c r="F42" i="1"/>
  <c r="G42" i="1" s="1"/>
  <c r="E43" i="1"/>
  <c r="G43" i="1" s="1"/>
  <c r="F43" i="1"/>
  <c r="E44" i="1"/>
  <c r="F44" i="1"/>
  <c r="E46" i="1"/>
  <c r="F46" i="1"/>
  <c r="E47" i="1"/>
  <c r="F47" i="1"/>
  <c r="E48" i="1"/>
  <c r="F48" i="1"/>
  <c r="E51" i="1"/>
  <c r="F51" i="1"/>
  <c r="E52" i="1"/>
  <c r="E54" i="1" s="1"/>
  <c r="F52" i="1"/>
  <c r="E53" i="1"/>
  <c r="F53" i="1"/>
  <c r="O39" i="1"/>
  <c r="S40" i="1" s="1"/>
  <c r="O44" i="1"/>
  <c r="S41" i="1"/>
  <c r="O49" i="1"/>
  <c r="S42" i="1" s="1"/>
  <c r="O54" i="1"/>
  <c r="S43" i="1"/>
  <c r="U34" i="1"/>
  <c r="U38" i="1" s="1"/>
  <c r="U42" i="1" s="1"/>
  <c r="U46" i="1" s="1"/>
  <c r="E11" i="1"/>
  <c r="F11" i="1"/>
  <c r="G11" i="1" s="1"/>
  <c r="E12" i="1"/>
  <c r="E14" i="1" s="1"/>
  <c r="F12" i="1"/>
  <c r="E13" i="1"/>
  <c r="F13" i="1"/>
  <c r="E15" i="1"/>
  <c r="G15" i="1" s="1"/>
  <c r="F15" i="1"/>
  <c r="E16" i="1"/>
  <c r="F16" i="1"/>
  <c r="G16" i="1" s="1"/>
  <c r="E17" i="1"/>
  <c r="F17" i="1"/>
  <c r="E19" i="1"/>
  <c r="F19" i="1"/>
  <c r="G19" i="1" s="1"/>
  <c r="E20" i="1"/>
  <c r="G20" i="1" s="1"/>
  <c r="F20" i="1"/>
  <c r="E21" i="1"/>
  <c r="F21" i="1"/>
  <c r="E24" i="1"/>
  <c r="F24" i="1"/>
  <c r="E25" i="1"/>
  <c r="F25" i="1"/>
  <c r="E26" i="1"/>
  <c r="F26" i="1"/>
  <c r="O12" i="1"/>
  <c r="S13" i="1"/>
  <c r="O17" i="1"/>
  <c r="S14" i="1" s="1"/>
  <c r="O22" i="1"/>
  <c r="S15" i="1"/>
  <c r="O27" i="1"/>
  <c r="S16" i="1" s="1"/>
  <c r="U7" i="1"/>
  <c r="U11" i="1"/>
  <c r="U15" i="1" s="1"/>
  <c r="U19" i="1" s="1"/>
  <c r="B53" i="1"/>
  <c r="B52" i="1"/>
  <c r="B51" i="1"/>
  <c r="B26" i="1"/>
  <c r="B25" i="1"/>
  <c r="B24" i="1"/>
  <c r="M54" i="1"/>
  <c r="K54" i="1"/>
  <c r="C54" i="1"/>
  <c r="J53" i="1"/>
  <c r="S46" i="1"/>
  <c r="J52" i="1"/>
  <c r="J51" i="1"/>
  <c r="M49" i="1"/>
  <c r="K49" i="1"/>
  <c r="C49" i="1"/>
  <c r="J48" i="1"/>
  <c r="B48" i="1"/>
  <c r="J47" i="1"/>
  <c r="B47" i="1"/>
  <c r="J46" i="1"/>
  <c r="B46" i="1"/>
  <c r="C45" i="1"/>
  <c r="M44" i="1"/>
  <c r="K44" i="1"/>
  <c r="B44" i="1"/>
  <c r="J43" i="1"/>
  <c r="B43" i="1"/>
  <c r="J42" i="1"/>
  <c r="B42" i="1"/>
  <c r="J41" i="1"/>
  <c r="C41" i="1"/>
  <c r="B40" i="1"/>
  <c r="M39" i="1"/>
  <c r="K39" i="1"/>
  <c r="B39" i="1"/>
  <c r="J38" i="1"/>
  <c r="B38" i="1"/>
  <c r="J37" i="1"/>
  <c r="J36" i="1"/>
  <c r="J9" i="1"/>
  <c r="J10" i="1"/>
  <c r="B11" i="1"/>
  <c r="J11" i="1"/>
  <c r="B12" i="1"/>
  <c r="K12" i="1"/>
  <c r="M12" i="1"/>
  <c r="B13" i="1"/>
  <c r="C14" i="1"/>
  <c r="J14" i="1"/>
  <c r="B15" i="1"/>
  <c r="J15" i="1"/>
  <c r="B16" i="1"/>
  <c r="J16" i="1"/>
  <c r="B17" i="1"/>
  <c r="K17" i="1"/>
  <c r="M17" i="1"/>
  <c r="C18" i="1"/>
  <c r="B19" i="1"/>
  <c r="J19" i="1"/>
  <c r="S19" i="1"/>
  <c r="B20" i="1"/>
  <c r="J20" i="1"/>
  <c r="B21" i="1"/>
  <c r="J21" i="1"/>
  <c r="C22" i="1"/>
  <c r="K22" i="1"/>
  <c r="M22" i="1"/>
  <c r="J24" i="1"/>
  <c r="J25" i="1"/>
  <c r="J26" i="1"/>
  <c r="C27" i="1"/>
  <c r="K27" i="1"/>
  <c r="M27" i="1"/>
  <c r="G21" i="1" l="1"/>
  <c r="G51" i="1"/>
  <c r="G25" i="1"/>
  <c r="G26" i="1"/>
  <c r="G52" i="1"/>
  <c r="G48" i="1"/>
  <c r="G22" i="1"/>
  <c r="S11" i="1" s="1"/>
  <c r="G47" i="1"/>
  <c r="E49" i="1"/>
  <c r="G13" i="1"/>
  <c r="E45" i="1"/>
  <c r="G39" i="1"/>
  <c r="G41" i="1" s="1"/>
  <c r="S36" i="1" s="1"/>
  <c r="E27" i="1"/>
  <c r="G44" i="1"/>
  <c r="G45" i="1" s="1"/>
  <c r="S37" i="1" s="1"/>
  <c r="E18" i="1"/>
  <c r="E22" i="1"/>
  <c r="G17" i="1"/>
  <c r="G18" i="1" s="1"/>
  <c r="S10" i="1" s="1"/>
  <c r="G53" i="1"/>
  <c r="G54" i="1" s="1"/>
  <c r="S39" i="1" s="1"/>
  <c r="G46" i="1"/>
  <c r="G49" i="1" s="1"/>
  <c r="S38" i="1" s="1"/>
  <c r="H28" i="10"/>
  <c r="H30" i="10" s="1"/>
  <c r="H32" i="10" s="1"/>
  <c r="G24" i="1"/>
  <c r="G12" i="1"/>
  <c r="G14" i="1" s="1"/>
  <c r="S9" i="1" s="1"/>
  <c r="E41" i="1"/>
  <c r="G27" i="1" l="1"/>
  <c r="S12" i="1" s="1"/>
  <c r="S44" i="1"/>
  <c r="H36" i="10"/>
  <c r="S48" i="1"/>
  <c r="S52" i="1" s="1"/>
  <c r="U48" i="1"/>
  <c r="U52" i="1" s="1"/>
  <c r="S17" i="1"/>
  <c r="S21" i="1" l="1"/>
  <c r="S25" i="1" s="1"/>
  <c r="U21" i="1"/>
  <c r="U25" i="1" s="1"/>
  <c r="U56" i="1" s="1"/>
  <c r="U58" i="1" s="1"/>
</calcChain>
</file>

<file path=xl/sharedStrings.xml><?xml version="1.0" encoding="utf-8"?>
<sst xmlns="http://schemas.openxmlformats.org/spreadsheetml/2006/main" count="199" uniqueCount="85">
  <si>
    <t>Sickness recorded in hours</t>
  </si>
  <si>
    <t>From</t>
  </si>
  <si>
    <t>To</t>
  </si>
  <si>
    <t>Days</t>
  </si>
  <si>
    <t>Hours</t>
  </si>
  <si>
    <t>Enter Leave period</t>
  </si>
  <si>
    <t>F/T Hours</t>
  </si>
  <si>
    <t>Hrs Wk</t>
  </si>
  <si>
    <t>Average Earning Peiod</t>
  </si>
  <si>
    <t>Weeks</t>
  </si>
  <si>
    <t>Week in Year</t>
  </si>
  <si>
    <t>Plus No. Days</t>
  </si>
  <si>
    <t>Hourly rate in Input Period</t>
  </si>
  <si>
    <t>Yearly hrs</t>
  </si>
  <si>
    <t>Hrs in Year</t>
  </si>
  <si>
    <t>"AFC OSP Average" and "AFC Average Pay" Paid in 3 Mth Period</t>
  </si>
  <si>
    <t>Enhancement for the Period</t>
  </si>
  <si>
    <t>Period 1</t>
  </si>
  <si>
    <t>Enh paid Unsocial</t>
  </si>
  <si>
    <t>Day in Yr</t>
  </si>
  <si>
    <t>Days in year</t>
  </si>
  <si>
    <t>Month</t>
  </si>
  <si>
    <t>Type</t>
  </si>
  <si>
    <t xml:space="preserve">Multiplier </t>
  </si>
  <si>
    <t>Paid hrs</t>
  </si>
  <si>
    <t>Hrly Rate</t>
  </si>
  <si>
    <t>Amount</t>
  </si>
  <si>
    <t>Period 2</t>
  </si>
  <si>
    <t>Enh paid Sat</t>
  </si>
  <si>
    <t>Period 3</t>
  </si>
  <si>
    <t>Enh paid Sun</t>
  </si>
  <si>
    <t>Cal Daily Hrs</t>
  </si>
  <si>
    <t>Hrs per day</t>
  </si>
  <si>
    <t>Grand Total</t>
  </si>
  <si>
    <t>Enh paid N/D and R/D</t>
  </si>
  <si>
    <t>"On Call" &amp; "Standby" Pay Paid in 3 Mth Period</t>
  </si>
  <si>
    <t>AfC Absence in period</t>
  </si>
  <si>
    <t>Dys in 3mth</t>
  </si>
  <si>
    <t>No.days in 3 mths period</t>
  </si>
  <si>
    <t>Oncall</t>
  </si>
  <si>
    <t>Work Done</t>
  </si>
  <si>
    <t>Hrs in Cal 3nths</t>
  </si>
  <si>
    <t>Hrs for 3 mths</t>
  </si>
  <si>
    <t>Night duty &amp; Travel Time</t>
  </si>
  <si>
    <t>New Total for Period</t>
  </si>
  <si>
    <t>"Work Done &amp; Emergency Work" Paid in 3 Mth Period</t>
  </si>
  <si>
    <t xml:space="preserve"> </t>
  </si>
  <si>
    <t>Day in period</t>
  </si>
  <si>
    <t>Calander hours</t>
  </si>
  <si>
    <t>Average Pay for period</t>
  </si>
  <si>
    <t>Hrly average earning</t>
  </si>
  <si>
    <t>Night/RD day</t>
  </si>
  <si>
    <t>"Night Duty &amp; Travelling Time" Paid in 3 Mth Period</t>
  </si>
  <si>
    <t>No.of Day in Leave period</t>
  </si>
  <si>
    <t>Hours recorded in ESR</t>
  </si>
  <si>
    <t>Average Pay for Leave period</t>
  </si>
  <si>
    <t>Payment</t>
  </si>
  <si>
    <t>Difference</t>
  </si>
  <si>
    <t>Total</t>
  </si>
  <si>
    <t>Quick pay</t>
  </si>
  <si>
    <t>&lt;1%</t>
  </si>
  <si>
    <t>Assignment number</t>
  </si>
  <si>
    <t>Name</t>
  </si>
  <si>
    <t>From payslips for the 3 month averaging period;-</t>
  </si>
  <si>
    <t>Total (3mths)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</si>
  <si>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</si>
  <si>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Basic Hrly Rate</t>
  </si>
  <si>
    <t>Ave per week</t>
  </si>
  <si>
    <t>Enter additional allowance name</t>
  </si>
  <si>
    <t>Basic hourly rate</t>
  </si>
  <si>
    <t>Total payment</t>
  </si>
  <si>
    <t>Annual leave selling calculation</t>
  </si>
  <si>
    <t>Total hourly rate for sale</t>
  </si>
  <si>
    <r>
      <rPr>
        <i/>
        <sz val="10"/>
        <color rgb="FFCC0066"/>
        <rFont val="Arial"/>
        <family val="2"/>
      </rPr>
      <t>include</t>
    </r>
    <r>
      <rPr>
        <i/>
        <sz val="10"/>
        <color indexed="12"/>
        <rFont val="Arial"/>
        <family val="2"/>
      </rPr>
      <t xml:space="preserve"> </t>
    </r>
    <r>
      <rPr>
        <i/>
        <sz val="10"/>
        <rFont val="Arial"/>
        <family val="2"/>
      </rPr>
      <t>HCAS, driving allowance, sat, sun, night and unsocial enhancements, on-call</t>
    </r>
  </si>
  <si>
    <r>
      <rPr>
        <i/>
        <sz val="10"/>
        <color rgb="FFCC0066"/>
        <rFont val="Arial"/>
        <family val="2"/>
      </rPr>
      <t>exclude</t>
    </r>
    <r>
      <rPr>
        <i/>
        <sz val="10"/>
        <color indexed="12"/>
        <rFont val="Arial"/>
        <family val="2"/>
      </rPr>
      <t xml:space="preserve"> </t>
    </r>
    <r>
      <rPr>
        <i/>
        <sz val="10"/>
        <rFont val="Arial"/>
        <family val="2"/>
      </rPr>
      <t>additional basic hours, call out and overtime</t>
    </r>
  </si>
  <si>
    <t>Number of annual leave hours being sold</t>
  </si>
  <si>
    <t>Weekly contract hrs</t>
  </si>
  <si>
    <t>Weekly total</t>
  </si>
  <si>
    <t>Current weekly contracted hours (in decimals)</t>
  </si>
  <si>
    <t>Additional hourly payment</t>
  </si>
  <si>
    <t>2022/23 September 2022 selling annual leave calculator</t>
  </si>
  <si>
    <t>Current annual full time salary</t>
  </si>
  <si>
    <t>Selling leave purchase hours</t>
  </si>
  <si>
    <t>max 1 week - enter decimals</t>
  </si>
  <si>
    <t>w/t annual salary at 31st August 2022 excluding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</si>
</sst>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 ;[Red]\-0.00\ "/>
    <numFmt numFmtId="165" formatCode="0.0000_ ;[Red]\-0.0000\ "/>
    <numFmt numFmtId="166" formatCode="&quot;£&quot;#,##0.00"/>
    <numFmt numFmtId="167" formatCode="#,##0.000"/>
    <numFmt numFmtId="168" formatCode="&quot;£&quot;#,##0.000"/>
    <numFmt numFmtId="169" formatCode="0.000"/>
    <numFmt numFmtId="170" formatCode="&quot;£&quot;#,##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color indexed="12"/>
      <name val="Arial"/>
      <family val="2"/>
    </font>
    <font>
      <i/>
      <sz val="10"/>
      <color rgb="FFCC0066"/>
      <name val="Arial"/>
      <family val="2"/>
    </font>
    <font>
      <b/>
      <sz val="10"/>
      <color rgb="FFCC0066"/>
      <name val="Arial"/>
      <family val="2"/>
    </font>
    <font>
      <sz val="10"/>
      <color rgb="FFCC0066"/>
      <name val="Arial"/>
      <family val="2"/>
    </font>
    <font>
      <b/>
      <sz val="12"/>
      <color rgb="FFCC0066"/>
      <name val="Arial"/>
      <family val="2"/>
    </font>
    <font>
      <b/>
      <sz val="14"/>
      <color rgb="FFCC0066"/>
      <name val="Arial"/>
      <family val="2"/>
    </font>
    <font>
      <i/>
      <sz val="14"/>
      <name val="Arial"/>
      <family val="2"/>
    </font>
    <font>
      <i/>
      <sz val="8"/>
      <color rgb="FFCC0066"/>
      <name val="Arial"/>
      <family val="2"/>
    </font>
    <font>
      <sz val="10"/>
      <color rgb="FFFF0000"/>
      <name val="Arial"/>
      <family val="2"/>
    </font>
    <font>
      <i/>
      <sz val="10"/>
      <color rgb="FF1604C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14" fontId="0" fillId="3" borderId="6" xfId="0" applyNumberFormat="1" applyFill="1" applyBorder="1"/>
    <xf numFmtId="2" fontId="0" fillId="3" borderId="6" xfId="0" applyNumberFormat="1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5" xfId="0" applyFill="1" applyBorder="1"/>
    <xf numFmtId="17" fontId="0" fillId="3" borderId="6" xfId="0" applyNumberFormat="1" applyFill="1" applyBorder="1"/>
    <xf numFmtId="165" fontId="0" fillId="3" borderId="4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6" xfId="0" applyFill="1" applyBorder="1"/>
    <xf numFmtId="17" fontId="0" fillId="2" borderId="6" xfId="0" applyNumberFormat="1" applyFill="1" applyBorder="1"/>
    <xf numFmtId="164" fontId="0" fillId="3" borderId="6" xfId="0" applyNumberFormat="1" applyFill="1" applyBorder="1"/>
    <xf numFmtId="164" fontId="0" fillId="5" borderId="6" xfId="0" applyNumberFormat="1" applyFill="1" applyBorder="1"/>
    <xf numFmtId="0" fontId="0" fillId="2" borderId="6" xfId="0" applyFill="1" applyBorder="1" applyAlignment="1">
      <alignment wrapText="1"/>
    </xf>
    <xf numFmtId="165" fontId="0" fillId="5" borderId="6" xfId="0" applyNumberFormat="1" applyFill="1" applyBorder="1"/>
    <xf numFmtId="2" fontId="0" fillId="5" borderId="6" xfId="0" applyNumberFormat="1" applyFill="1" applyBorder="1"/>
    <xf numFmtId="164" fontId="0" fillId="2" borderId="6" xfId="0" applyNumberFormat="1" applyFill="1" applyBorder="1"/>
    <xf numFmtId="0" fontId="0" fillId="5" borderId="8" xfId="0" applyFill="1" applyBorder="1"/>
    <xf numFmtId="164" fontId="0" fillId="2" borderId="5" xfId="0" applyNumberFormat="1" applyFill="1" applyBorder="1"/>
    <xf numFmtId="164" fontId="0" fillId="5" borderId="5" xfId="0" applyNumberFormat="1" applyFill="1" applyBorder="1"/>
    <xf numFmtId="0" fontId="0" fillId="2" borderId="12" xfId="0" applyFill="1" applyBorder="1"/>
    <xf numFmtId="0" fontId="0" fillId="0" borderId="6" xfId="0" applyBorder="1"/>
    <xf numFmtId="166" fontId="0" fillId="6" borderId="16" xfId="0" applyNumberFormat="1" applyFill="1" applyBorder="1"/>
    <xf numFmtId="166" fontId="0" fillId="5" borderId="6" xfId="0" applyNumberFormat="1" applyFill="1" applyBorder="1"/>
    <xf numFmtId="166" fontId="1" fillId="7" borderId="6" xfId="0" applyNumberFormat="1" applyFont="1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0" fillId="2" borderId="0" xfId="0" applyFill="1" applyBorder="1" applyProtection="1"/>
    <xf numFmtId="0" fontId="0" fillId="8" borderId="0" xfId="0" applyFill="1" applyBorder="1" applyProtection="1"/>
    <xf numFmtId="0" fontId="0" fillId="8" borderId="17" xfId="0" applyFill="1" applyBorder="1" applyProtection="1"/>
    <xf numFmtId="17" fontId="3" fillId="2" borderId="0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wrapText="1"/>
    </xf>
    <xf numFmtId="15" fontId="9" fillId="2" borderId="0" xfId="0" applyNumberFormat="1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 wrapText="1"/>
    </xf>
    <xf numFmtId="1" fontId="10" fillId="2" borderId="0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2" fontId="0" fillId="2" borderId="0" xfId="0" applyNumberFormat="1" applyFill="1" applyBorder="1" applyProtection="1"/>
    <xf numFmtId="168" fontId="0" fillId="0" borderId="18" xfId="0" applyNumberFormat="1" applyFill="1" applyBorder="1" applyProtection="1"/>
    <xf numFmtId="168" fontId="0" fillId="2" borderId="17" xfId="0" applyNumberFormat="1" applyFill="1" applyBorder="1" applyProtection="1"/>
    <xf numFmtId="0" fontId="9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vertical="center" wrapText="1"/>
    </xf>
    <xf numFmtId="166" fontId="7" fillId="2" borderId="0" xfId="0" applyNumberFormat="1" applyFont="1" applyFill="1" applyBorder="1" applyAlignment="1" applyProtection="1">
      <alignment vertical="center" wrapText="1"/>
    </xf>
    <xf numFmtId="0" fontId="0" fillId="2" borderId="17" xfId="0" applyFill="1" applyBorder="1" applyAlignment="1" applyProtection="1">
      <alignment vertical="center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8" borderId="21" xfId="0" applyFill="1" applyBorder="1" applyAlignment="1" applyProtection="1">
      <alignment vertical="center" wrapText="1"/>
    </xf>
    <xf numFmtId="0" fontId="3" fillId="8" borderId="21" xfId="0" applyFont="1" applyFill="1" applyBorder="1" applyAlignment="1" applyProtection="1">
      <alignment vertical="center" wrapText="1"/>
    </xf>
    <xf numFmtId="15" fontId="9" fillId="2" borderId="21" xfId="0" applyNumberFormat="1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0" fillId="2" borderId="23" xfId="0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167" fontId="0" fillId="2" borderId="17" xfId="0" applyNumberForma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/>
    </xf>
    <xf numFmtId="168" fontId="0" fillId="0" borderId="6" xfId="0" applyNumberFormat="1" applyFill="1" applyBorder="1" applyProtection="1"/>
    <xf numFmtId="0" fontId="7" fillId="2" borderId="21" xfId="0" applyFont="1" applyFill="1" applyBorder="1" applyAlignment="1" applyProtection="1">
      <alignment vertical="center" wrapText="1"/>
    </xf>
    <xf numFmtId="166" fontId="13" fillId="2" borderId="24" xfId="0" applyNumberFormat="1" applyFont="1" applyFill="1" applyBorder="1" applyAlignment="1" applyProtection="1">
      <alignment vertical="center"/>
    </xf>
    <xf numFmtId="169" fontId="13" fillId="5" borderId="18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/>
    </xf>
    <xf numFmtId="168" fontId="0" fillId="0" borderId="6" xfId="0" applyNumberFormat="1" applyFill="1" applyBorder="1" applyProtection="1"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15" fontId="18" fillId="2" borderId="21" xfId="0" applyNumberFormat="1" applyFont="1" applyFill="1" applyBorder="1" applyAlignment="1" applyProtection="1">
      <alignment vertical="center" wrapText="1"/>
    </xf>
    <xf numFmtId="17" fontId="17" fillId="2" borderId="6" xfId="0" applyNumberFormat="1" applyFont="1" applyFill="1" applyBorder="1" applyAlignment="1" applyProtection="1">
      <alignment horizontal="center" vertical="center" wrapText="1"/>
    </xf>
    <xf numFmtId="166" fontId="13" fillId="2" borderId="18" xfId="0" applyNumberFormat="1" applyFont="1" applyFill="1" applyBorder="1" applyAlignment="1" applyProtection="1">
      <alignment horizontal="right" wrapText="1"/>
    </xf>
    <xf numFmtId="4" fontId="19" fillId="2" borderId="18" xfId="0" applyNumberFormat="1" applyFont="1" applyFill="1" applyBorder="1" applyAlignment="1" applyProtection="1">
      <alignment horizontal="right" wrapText="1"/>
    </xf>
    <xf numFmtId="168" fontId="13" fillId="2" borderId="25" xfId="0" applyNumberFormat="1" applyFont="1" applyFill="1" applyBorder="1" applyAlignment="1" applyProtection="1">
      <alignment horizontal="right"/>
    </xf>
    <xf numFmtId="168" fontId="13" fillId="2" borderId="24" xfId="0" applyNumberFormat="1" applyFont="1" applyFill="1" applyBorder="1" applyAlignment="1" applyProtection="1">
      <alignment horizontal="right" vertical="center"/>
    </xf>
    <xf numFmtId="0" fontId="1" fillId="8" borderId="17" xfId="0" applyFont="1" applyFill="1" applyBorder="1" applyProtection="1"/>
    <xf numFmtId="0" fontId="1" fillId="0" borderId="17" xfId="0" applyFont="1" applyFill="1" applyBorder="1" applyAlignment="1" applyProtection="1">
      <alignment wrapText="1"/>
    </xf>
    <xf numFmtId="168" fontId="13" fillId="2" borderId="18" xfId="0" applyNumberFormat="1" applyFont="1" applyFill="1" applyBorder="1" applyAlignment="1" applyProtection="1">
      <alignment horizontal="right" wrapText="1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8" borderId="0" xfId="0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2" fontId="21" fillId="10" borderId="6" xfId="0" applyNumberFormat="1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wrapText="1"/>
    </xf>
    <xf numFmtId="0" fontId="14" fillId="10" borderId="6" xfId="0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center" vertical="center" wrapText="1"/>
    </xf>
    <xf numFmtId="17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right" wrapText="1"/>
    </xf>
    <xf numFmtId="0" fontId="8" fillId="2" borderId="0" xfId="0" applyFont="1" applyFill="1" applyBorder="1" applyAlignment="1" applyProtection="1">
      <alignment horizontal="right" wrapText="1"/>
    </xf>
    <xf numFmtId="0" fontId="0" fillId="8" borderId="13" xfId="0" applyFill="1" applyBorder="1" applyAlignment="1" applyProtection="1">
      <alignment horizontal="left"/>
      <protection locked="0"/>
    </xf>
    <xf numFmtId="0" fontId="0" fillId="8" borderId="15" xfId="0" applyFill="1" applyBorder="1" applyAlignment="1" applyProtection="1">
      <alignment horizontal="left"/>
      <protection locked="0"/>
    </xf>
    <xf numFmtId="0" fontId="0" fillId="8" borderId="14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17" fillId="2" borderId="15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0" fontId="24" fillId="8" borderId="6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2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right" wrapText="1"/>
    </xf>
    <xf numFmtId="0" fontId="18" fillId="2" borderId="0" xfId="0" applyFont="1" applyFill="1" applyBorder="1" applyAlignment="1" applyProtection="1">
      <alignment horizontal="right" wrapText="1"/>
    </xf>
    <xf numFmtId="0" fontId="18" fillId="2" borderId="8" xfId="0" applyFont="1" applyFill="1" applyBorder="1" applyAlignment="1" applyProtection="1">
      <alignment horizontal="righ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04C4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selection activeCell="G8" sqref="G8"/>
    </sheetView>
  </sheetViews>
  <sheetFormatPr defaultRowHeight="12.75" x14ac:dyDescent="0.2"/>
  <cols>
    <col min="1" max="1" width="30.5703125" style="71" customWidth="1"/>
    <col min="2" max="2" width="2.5703125" customWidth="1"/>
    <col min="3" max="5" width="13.42578125" customWidth="1"/>
    <col min="6" max="6" width="1.85546875" customWidth="1"/>
    <col min="7" max="8" width="14.5703125" customWidth="1"/>
  </cols>
  <sheetData>
    <row r="1" spans="1:12" ht="27" customHeight="1" x14ac:dyDescent="0.2">
      <c r="A1" s="99" t="s">
        <v>80</v>
      </c>
      <c r="B1" s="100"/>
      <c r="C1" s="100"/>
      <c r="D1" s="100"/>
      <c r="E1" s="100"/>
      <c r="F1" s="100"/>
      <c r="G1" s="100"/>
      <c r="H1" s="101"/>
      <c r="I1" s="42"/>
    </row>
    <row r="2" spans="1:12" ht="8.25" customHeight="1" x14ac:dyDescent="0.2">
      <c r="A2" s="66"/>
      <c r="B2" s="45"/>
      <c r="C2" s="45"/>
      <c r="D2" s="45"/>
      <c r="E2" s="45"/>
      <c r="F2" s="45"/>
      <c r="G2" s="45"/>
      <c r="H2" s="46"/>
      <c r="I2" s="39"/>
    </row>
    <row r="3" spans="1:12" ht="19.5" customHeight="1" x14ac:dyDescent="0.2">
      <c r="A3" s="67" t="s">
        <v>61</v>
      </c>
      <c r="B3" s="107"/>
      <c r="C3" s="108"/>
      <c r="D3" s="45"/>
      <c r="E3" s="45"/>
      <c r="F3" s="45"/>
      <c r="G3" s="45"/>
      <c r="H3" s="46"/>
      <c r="I3" s="39"/>
    </row>
    <row r="4" spans="1:12" ht="19.5" customHeight="1" x14ac:dyDescent="0.2">
      <c r="A4" s="67" t="s">
        <v>62</v>
      </c>
      <c r="B4" s="107"/>
      <c r="C4" s="109"/>
      <c r="D4" s="108"/>
      <c r="E4" s="45"/>
      <c r="F4" s="45"/>
      <c r="G4" s="45"/>
      <c r="H4" s="46"/>
      <c r="I4" s="39"/>
    </row>
    <row r="5" spans="1:12" ht="8.4499999999999993" customHeight="1" x14ac:dyDescent="0.2">
      <c r="A5" s="67"/>
      <c r="B5" s="91"/>
      <c r="C5" s="91"/>
      <c r="D5" s="91"/>
      <c r="E5" s="45"/>
      <c r="F5" s="45"/>
      <c r="G5" s="45"/>
      <c r="H5" s="46"/>
      <c r="I5" s="39"/>
    </row>
    <row r="6" spans="1:12" ht="27.95" customHeight="1" x14ac:dyDescent="0.2">
      <c r="A6" s="94"/>
      <c r="B6" s="45"/>
      <c r="C6" s="45"/>
      <c r="D6" s="45"/>
      <c r="E6" s="45"/>
      <c r="F6" s="45"/>
      <c r="G6" s="97" t="s">
        <v>66</v>
      </c>
      <c r="H6" s="46"/>
      <c r="I6" s="40"/>
    </row>
    <row r="7" spans="1:12" ht="25.5" customHeight="1" x14ac:dyDescent="0.2">
      <c r="A7" s="93" t="s">
        <v>81</v>
      </c>
      <c r="B7" s="102"/>
      <c r="C7" s="102"/>
      <c r="D7" s="120" t="s">
        <v>84</v>
      </c>
      <c r="E7" s="120"/>
      <c r="F7" s="120"/>
      <c r="G7" s="95">
        <f>SUM($B$7/52.1426/37.5)</f>
        <v>0</v>
      </c>
      <c r="H7" s="88"/>
      <c r="I7" s="41"/>
    </row>
    <row r="8" spans="1:12" s="39" customFormat="1" ht="25.5" customHeight="1" x14ac:dyDescent="0.2">
      <c r="A8" s="93" t="s">
        <v>78</v>
      </c>
      <c r="B8" s="118"/>
      <c r="C8" s="118"/>
      <c r="D8" s="119" t="s">
        <v>82</v>
      </c>
      <c r="E8" s="119"/>
      <c r="F8" s="119"/>
      <c r="G8" s="98"/>
      <c r="H8" s="96" t="s">
        <v>83</v>
      </c>
      <c r="I8" s="41"/>
    </row>
    <row r="9" spans="1:12" s="39" customFormat="1" ht="25.5" customHeight="1" x14ac:dyDescent="0.2">
      <c r="A9" s="92"/>
      <c r="B9" s="112"/>
      <c r="C9" s="112"/>
      <c r="D9" s="45"/>
      <c r="E9" s="45"/>
      <c r="F9" s="45"/>
      <c r="G9" s="45"/>
      <c r="H9" s="88"/>
      <c r="I9" s="41"/>
    </row>
    <row r="10" spans="1:12" ht="8.25" customHeight="1" x14ac:dyDescent="0.2">
      <c r="A10" s="66"/>
      <c r="B10" s="45"/>
      <c r="C10" s="45"/>
      <c r="D10" s="45"/>
      <c r="E10" s="45"/>
      <c r="F10" s="45"/>
      <c r="G10" s="45"/>
      <c r="H10" s="87"/>
    </row>
    <row r="11" spans="1:12" ht="18" customHeight="1" x14ac:dyDescent="0.2">
      <c r="A11" s="113" t="s">
        <v>71</v>
      </c>
      <c r="B11" s="114"/>
      <c r="C11" s="114"/>
      <c r="D11" s="114"/>
      <c r="E11" s="114"/>
      <c r="F11" s="115"/>
      <c r="G11" s="48"/>
      <c r="H11" s="87"/>
    </row>
    <row r="12" spans="1:12" s="43" customFormat="1" ht="17.25" customHeight="1" x14ac:dyDescent="0.2">
      <c r="A12" s="116" t="s">
        <v>63</v>
      </c>
      <c r="B12" s="117"/>
      <c r="C12" s="117"/>
      <c r="D12" s="117"/>
      <c r="E12" s="117"/>
      <c r="F12" s="49"/>
      <c r="G12" s="45"/>
      <c r="H12" s="46"/>
      <c r="I12" s="40"/>
    </row>
    <row r="13" spans="1:12" s="43" customFormat="1" ht="17.25" customHeight="1" x14ac:dyDescent="0.2">
      <c r="A13" s="68"/>
      <c r="B13" s="50"/>
      <c r="C13" s="82">
        <v>44682</v>
      </c>
      <c r="D13" s="82">
        <v>44713</v>
      </c>
      <c r="E13" s="82">
        <v>44743</v>
      </c>
      <c r="F13" s="51"/>
      <c r="G13" s="110"/>
      <c r="H13" s="111"/>
    </row>
    <row r="14" spans="1:12" s="43" customFormat="1" ht="16.5" customHeight="1" x14ac:dyDescent="0.2">
      <c r="A14" s="81" t="s">
        <v>68</v>
      </c>
      <c r="B14" s="52"/>
      <c r="C14" s="47"/>
      <c r="D14" s="47"/>
      <c r="E14" s="47"/>
      <c r="F14" s="53"/>
      <c r="G14" s="54" t="s">
        <v>64</v>
      </c>
      <c r="H14" s="55" t="s">
        <v>67</v>
      </c>
    </row>
    <row r="15" spans="1:12" x14ac:dyDescent="0.2">
      <c r="A15" s="90"/>
      <c r="B15" s="56"/>
      <c r="C15" s="79"/>
      <c r="D15" s="79"/>
      <c r="E15" s="79"/>
      <c r="F15" s="44"/>
      <c r="G15" s="74">
        <f>SUM(C15:F15)</f>
        <v>0</v>
      </c>
      <c r="H15" s="57">
        <f>ROUND((G15/3*12/52.143),3)</f>
        <v>0</v>
      </c>
      <c r="L15" t="s">
        <v>65</v>
      </c>
    </row>
    <row r="16" spans="1:12" x14ac:dyDescent="0.2">
      <c r="A16" s="90"/>
      <c r="B16" s="56"/>
      <c r="C16" s="79"/>
      <c r="D16" s="79"/>
      <c r="E16" s="79"/>
      <c r="F16" s="44"/>
      <c r="G16" s="74">
        <f t="shared" ref="G16:G26" si="0">SUM(C16:F16)</f>
        <v>0</v>
      </c>
      <c r="H16" s="57">
        <f t="shared" ref="H16:H26" si="1">ROUND((G16/3*12/52.143),3)</f>
        <v>0</v>
      </c>
    </row>
    <row r="17" spans="1:9" x14ac:dyDescent="0.2">
      <c r="A17" s="90"/>
      <c r="B17" s="56"/>
      <c r="C17" s="79"/>
      <c r="D17" s="79"/>
      <c r="E17" s="79"/>
      <c r="F17" s="44"/>
      <c r="G17" s="74">
        <f t="shared" si="0"/>
        <v>0</v>
      </c>
      <c r="H17" s="57">
        <f t="shared" si="1"/>
        <v>0</v>
      </c>
    </row>
    <row r="18" spans="1:9" x14ac:dyDescent="0.2">
      <c r="A18" s="90"/>
      <c r="B18" s="56"/>
      <c r="C18" s="79"/>
      <c r="D18" s="79"/>
      <c r="E18" s="79"/>
      <c r="F18" s="44"/>
      <c r="G18" s="74">
        <f t="shared" si="0"/>
        <v>0</v>
      </c>
      <c r="H18" s="57">
        <f t="shared" si="1"/>
        <v>0</v>
      </c>
    </row>
    <row r="19" spans="1:9" x14ac:dyDescent="0.2">
      <c r="A19" s="80"/>
      <c r="B19" s="56"/>
      <c r="C19" s="79"/>
      <c r="D19" s="79"/>
      <c r="E19" s="79"/>
      <c r="F19" s="44"/>
      <c r="G19" s="74">
        <f t="shared" si="0"/>
        <v>0</v>
      </c>
      <c r="H19" s="57">
        <f t="shared" si="1"/>
        <v>0</v>
      </c>
    </row>
    <row r="20" spans="1:9" x14ac:dyDescent="0.2">
      <c r="A20" s="80"/>
      <c r="B20" s="56"/>
      <c r="C20" s="79"/>
      <c r="D20" s="79"/>
      <c r="E20" s="79"/>
      <c r="F20" s="44"/>
      <c r="G20" s="74">
        <f t="shared" si="0"/>
        <v>0</v>
      </c>
      <c r="H20" s="57">
        <f t="shared" si="1"/>
        <v>0</v>
      </c>
    </row>
    <row r="21" spans="1:9" x14ac:dyDescent="0.2">
      <c r="A21" s="80"/>
      <c r="B21" s="56"/>
      <c r="C21" s="79"/>
      <c r="D21" s="79"/>
      <c r="E21" s="79"/>
      <c r="F21" s="44"/>
      <c r="G21" s="74">
        <f t="shared" si="0"/>
        <v>0</v>
      </c>
      <c r="H21" s="57">
        <f t="shared" si="1"/>
        <v>0</v>
      </c>
    </row>
    <row r="22" spans="1:9" x14ac:dyDescent="0.2">
      <c r="A22" s="80"/>
      <c r="B22" s="56"/>
      <c r="C22" s="79"/>
      <c r="D22" s="79"/>
      <c r="E22" s="79"/>
      <c r="F22" s="44"/>
      <c r="G22" s="74">
        <f t="shared" si="0"/>
        <v>0</v>
      </c>
      <c r="H22" s="57">
        <f t="shared" si="1"/>
        <v>0</v>
      </c>
    </row>
    <row r="23" spans="1:9" x14ac:dyDescent="0.2">
      <c r="A23" s="80"/>
      <c r="B23" s="56"/>
      <c r="C23" s="79"/>
      <c r="D23" s="79"/>
      <c r="E23" s="79"/>
      <c r="F23" s="44"/>
      <c r="G23" s="74">
        <f t="shared" si="0"/>
        <v>0</v>
      </c>
      <c r="H23" s="57">
        <f t="shared" si="1"/>
        <v>0</v>
      </c>
    </row>
    <row r="24" spans="1:9" x14ac:dyDescent="0.2">
      <c r="A24" s="80"/>
      <c r="B24" s="56"/>
      <c r="C24" s="79"/>
      <c r="D24" s="79"/>
      <c r="E24" s="79"/>
      <c r="F24" s="44"/>
      <c r="G24" s="74">
        <f t="shared" si="0"/>
        <v>0</v>
      </c>
      <c r="H24" s="57">
        <f t="shared" si="1"/>
        <v>0</v>
      </c>
    </row>
    <row r="25" spans="1:9" x14ac:dyDescent="0.2">
      <c r="A25" s="80"/>
      <c r="B25" s="56"/>
      <c r="C25" s="79"/>
      <c r="D25" s="79"/>
      <c r="E25" s="79"/>
      <c r="F25" s="44"/>
      <c r="G25" s="74">
        <f t="shared" si="0"/>
        <v>0</v>
      </c>
      <c r="H25" s="57">
        <f t="shared" si="1"/>
        <v>0</v>
      </c>
    </row>
    <row r="26" spans="1:9" ht="12.75" customHeight="1" x14ac:dyDescent="0.2">
      <c r="A26" s="80"/>
      <c r="B26" s="56"/>
      <c r="C26" s="79"/>
      <c r="D26" s="79"/>
      <c r="E26" s="79"/>
      <c r="F26" s="44"/>
      <c r="G26" s="74">
        <f t="shared" si="0"/>
        <v>0</v>
      </c>
      <c r="H26" s="57">
        <f t="shared" si="1"/>
        <v>0</v>
      </c>
    </row>
    <row r="27" spans="1:9" ht="6.75" customHeight="1" x14ac:dyDescent="0.2">
      <c r="A27" s="69"/>
      <c r="B27" s="44"/>
      <c r="C27" s="44"/>
      <c r="D27" s="44"/>
      <c r="E27" s="44"/>
      <c r="F27" s="44"/>
      <c r="G27" s="44"/>
      <c r="H27" s="58"/>
    </row>
    <row r="28" spans="1:9" ht="15.75" customHeight="1" x14ac:dyDescent="0.25">
      <c r="A28" s="103" t="s">
        <v>73</v>
      </c>
      <c r="B28" s="104"/>
      <c r="C28" s="104"/>
      <c r="D28" s="59"/>
      <c r="E28" s="106" t="s">
        <v>77</v>
      </c>
      <c r="F28" s="106"/>
      <c r="G28" s="129"/>
      <c r="H28" s="83">
        <f>ROUND(SUM(H15:H27),2)</f>
        <v>0</v>
      </c>
    </row>
    <row r="29" spans="1:9" ht="15.75" customHeight="1" x14ac:dyDescent="0.25">
      <c r="A29" s="103"/>
      <c r="B29" s="104"/>
      <c r="C29" s="104"/>
      <c r="D29" s="59"/>
      <c r="E29" s="130" t="s">
        <v>76</v>
      </c>
      <c r="F29" s="130"/>
      <c r="G29" s="131"/>
      <c r="H29" s="84">
        <f>B8</f>
        <v>0</v>
      </c>
    </row>
    <row r="30" spans="1:9" ht="15.75" customHeight="1" x14ac:dyDescent="0.25">
      <c r="A30" s="103" t="s">
        <v>74</v>
      </c>
      <c r="B30" s="104"/>
      <c r="C30" s="104"/>
      <c r="D30" s="59"/>
      <c r="E30" s="105" t="s">
        <v>79</v>
      </c>
      <c r="F30" s="106"/>
      <c r="G30" s="106"/>
      <c r="H30" s="89" t="e">
        <f>ROUNDDOWN(H28/H29,3)</f>
        <v>#DIV/0!</v>
      </c>
    </row>
    <row r="31" spans="1:9" ht="16.5" customHeight="1" thickBot="1" x14ac:dyDescent="0.3">
      <c r="A31" s="103"/>
      <c r="B31" s="104"/>
      <c r="C31" s="104"/>
      <c r="D31" s="60"/>
      <c r="E31" s="60"/>
      <c r="F31" s="60"/>
      <c r="G31" s="73" t="s">
        <v>69</v>
      </c>
      <c r="H31" s="85">
        <f>G7</f>
        <v>0</v>
      </c>
    </row>
    <row r="32" spans="1:9" ht="21" customHeight="1" thickBot="1" x14ac:dyDescent="0.25">
      <c r="A32" s="75"/>
      <c r="B32" s="61"/>
      <c r="C32" s="61"/>
      <c r="D32" s="124" t="s">
        <v>72</v>
      </c>
      <c r="E32" s="124"/>
      <c r="F32" s="124"/>
      <c r="G32" s="124"/>
      <c r="H32" s="86" t="e">
        <f>H31+H30</f>
        <v>#DIV/0!</v>
      </c>
      <c r="I32" s="43"/>
    </row>
    <row r="33" spans="1:9" ht="6" customHeight="1" x14ac:dyDescent="0.2">
      <c r="A33" s="127"/>
      <c r="B33" s="128"/>
      <c r="C33" s="128"/>
      <c r="D33" s="128"/>
      <c r="E33" s="128"/>
      <c r="F33" s="128"/>
      <c r="G33" s="128"/>
      <c r="H33" s="72"/>
      <c r="I33" s="43"/>
    </row>
    <row r="34" spans="1:9" ht="21" customHeight="1" x14ac:dyDescent="0.2">
      <c r="A34" s="75"/>
      <c r="B34" s="61"/>
      <c r="C34" s="61"/>
      <c r="D34" s="121" t="s">
        <v>75</v>
      </c>
      <c r="E34" s="122"/>
      <c r="F34" s="122"/>
      <c r="G34" s="123"/>
      <c r="H34" s="77">
        <f>G8</f>
        <v>0</v>
      </c>
      <c r="I34" s="43"/>
    </row>
    <row r="35" spans="1:9" ht="6" customHeight="1" thickBot="1" x14ac:dyDescent="0.25">
      <c r="A35" s="125"/>
      <c r="B35" s="126"/>
      <c r="C35" s="126"/>
      <c r="D35" s="126"/>
      <c r="E35" s="62"/>
      <c r="F35" s="44"/>
      <c r="G35" s="44"/>
      <c r="H35" s="63"/>
      <c r="I35" s="43"/>
    </row>
    <row r="36" spans="1:9" ht="20.25" customHeight="1" thickBot="1" x14ac:dyDescent="0.25">
      <c r="A36" s="75"/>
      <c r="B36" s="61"/>
      <c r="C36" s="61"/>
      <c r="D36" s="61"/>
      <c r="E36" s="44"/>
      <c r="F36" s="44"/>
      <c r="G36" s="78" t="s">
        <v>70</v>
      </c>
      <c r="H36" s="76" t="e">
        <f>H34*H32</f>
        <v>#DIV/0!</v>
      </c>
      <c r="I36" s="43"/>
    </row>
    <row r="37" spans="1:9" ht="5.25" customHeight="1" thickBot="1" x14ac:dyDescent="0.25">
      <c r="A37" s="70"/>
      <c r="B37" s="64"/>
      <c r="C37" s="64"/>
      <c r="D37" s="64"/>
      <c r="E37" s="64"/>
      <c r="F37" s="64"/>
      <c r="G37" s="64"/>
      <c r="H37" s="65"/>
      <c r="I37" s="39"/>
    </row>
  </sheetData>
  <sheetProtection algorithmName="SHA-512" hashValue="KPB6S0vv4Mqo4tNbEGmLXr9SEKaKSab0EtnNjCDRP1GqNlwQeL1+vD0pY37wJZWBEKPxldaGL/E7HxxUeeBJeQ==" saltValue="2Aqcl/mkL5mSEUnD9UgOnA==" spinCount="100000" sheet="1" selectLockedCells="1"/>
  <mergeCells count="20">
    <mergeCell ref="D34:G34"/>
    <mergeCell ref="D32:G32"/>
    <mergeCell ref="A35:D35"/>
    <mergeCell ref="A33:G33"/>
    <mergeCell ref="A28:C29"/>
    <mergeCell ref="E28:G28"/>
    <mergeCell ref="E29:G29"/>
    <mergeCell ref="A1:H1"/>
    <mergeCell ref="B7:C7"/>
    <mergeCell ref="A30:C31"/>
    <mergeCell ref="E30:G30"/>
    <mergeCell ref="B3:C3"/>
    <mergeCell ref="B4:D4"/>
    <mergeCell ref="G13:H13"/>
    <mergeCell ref="B9:C9"/>
    <mergeCell ref="A11:F11"/>
    <mergeCell ref="A12:E12"/>
    <mergeCell ref="B8:C8"/>
    <mergeCell ref="D8:F8"/>
    <mergeCell ref="D7:F7"/>
  </mergeCells>
  <phoneticPr fontId="2" type="noConversion"/>
  <dataValidations count="2">
    <dataValidation type="decimal" allowBlank="1" showErrorMessage="1" errorTitle="request is for too many hours" error="limit is 52.5 hours in total for annual leave year 20/21 - pro rata for part-time colleagues" promptTitle="no more than 52.5 F/T" sqref="B9:C9" xr:uid="{00000000-0002-0000-0000-000000000000}">
      <formula1>0</formula1>
      <formula2>#REF!</formula2>
    </dataValidation>
    <dataValidation type="decimal" allowBlank="1" showErrorMessage="1" errorTitle="too many hours!" error="cannot be more than w/t 37.5 hrs" sqref="B8:C8" xr:uid="{00000000-0002-0000-0000-000001000000}">
      <formula1>0</formula1>
      <formula2>37.5</formula2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workbookViewId="0">
      <selection activeCell="L5" sqref="L5"/>
    </sheetView>
  </sheetViews>
  <sheetFormatPr defaultRowHeight="12.75" x14ac:dyDescent="0.2"/>
  <cols>
    <col min="1" max="1" width="7.85546875" customWidth="1"/>
    <col min="2" max="2" width="7.140625" customWidth="1"/>
    <col min="3" max="3" width="6" customWidth="1"/>
    <col min="4" max="4" width="10.140625" bestFit="1" customWidth="1"/>
    <col min="5" max="5" width="10.140625" customWidth="1"/>
    <col min="6" max="6" width="8.42578125" customWidth="1"/>
    <col min="7" max="7" width="7.85546875" customWidth="1"/>
    <col min="8" max="8" width="2" customWidth="1"/>
    <col min="9" max="9" width="8.140625" customWidth="1"/>
    <col min="10" max="10" width="7.85546875" customWidth="1"/>
    <col min="11" max="13" width="4.140625" customWidth="1"/>
    <col min="14" max="14" width="5" customWidth="1"/>
    <col min="17" max="17" width="6.42578125" customWidth="1"/>
    <col min="18" max="18" width="6.140625" customWidth="1"/>
    <col min="19" max="19" width="9.42578125" bestFit="1" customWidth="1"/>
    <col min="20" max="20" width="1.140625" hidden="1" customWidth="1"/>
    <col min="22" max="22" width="22.5703125" customWidth="1"/>
  </cols>
  <sheetData>
    <row r="1" spans="1:22" x14ac:dyDescent="0.2">
      <c r="A1" t="s">
        <v>0</v>
      </c>
    </row>
    <row r="2" spans="1:22" x14ac:dyDescent="0.2">
      <c r="A2" s="1"/>
      <c r="B2" s="2"/>
      <c r="C2" s="2"/>
      <c r="D2" s="2" t="s">
        <v>1</v>
      </c>
      <c r="E2" s="2" t="s">
        <v>2</v>
      </c>
      <c r="F2" s="2" t="s">
        <v>3</v>
      </c>
      <c r="G2" s="3" t="s">
        <v>4</v>
      </c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5"/>
      <c r="U2" s="1"/>
      <c r="V2" s="4"/>
    </row>
    <row r="3" spans="1:22" x14ac:dyDescent="0.2">
      <c r="A3" s="6" t="s">
        <v>5</v>
      </c>
      <c r="B3" s="7"/>
      <c r="C3" s="7"/>
      <c r="D3" s="8"/>
      <c r="E3" s="8"/>
      <c r="F3" s="9"/>
      <c r="G3" s="10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12"/>
      <c r="T3" t="s">
        <v>6</v>
      </c>
      <c r="U3" s="13">
        <v>37.5</v>
      </c>
      <c r="V3" s="11" t="s">
        <v>7</v>
      </c>
    </row>
    <row r="4" spans="1:22" x14ac:dyDescent="0.2">
      <c r="A4" s="6"/>
      <c r="B4" s="7"/>
      <c r="C4" s="7"/>
      <c r="D4" s="7"/>
      <c r="E4" s="7"/>
      <c r="F4" s="7"/>
      <c r="G4" s="12"/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12"/>
      <c r="U4" s="6"/>
      <c r="V4" s="11"/>
    </row>
    <row r="5" spans="1:22" x14ac:dyDescent="0.2">
      <c r="A5" s="6" t="s">
        <v>8</v>
      </c>
      <c r="B5" s="7"/>
      <c r="C5" s="7"/>
      <c r="D5" s="14"/>
      <c r="E5" s="14"/>
      <c r="F5" s="14"/>
      <c r="G5" s="9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12"/>
      <c r="T5" t="s">
        <v>9</v>
      </c>
      <c r="U5" s="6">
        <v>52.143000000000001</v>
      </c>
      <c r="V5" s="11" t="s">
        <v>10</v>
      </c>
    </row>
    <row r="6" spans="1:22" x14ac:dyDescent="0.2">
      <c r="A6" s="6" t="s">
        <v>11</v>
      </c>
      <c r="B6" s="7"/>
      <c r="C6" s="7"/>
      <c r="D6" s="7"/>
      <c r="E6" s="7"/>
      <c r="F6" s="7"/>
      <c r="G6" s="12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12"/>
      <c r="U6" s="6"/>
      <c r="V6" s="11"/>
    </row>
    <row r="7" spans="1:22" x14ac:dyDescent="0.2">
      <c r="A7" s="6" t="s">
        <v>12</v>
      </c>
      <c r="B7" s="7"/>
      <c r="C7" s="7"/>
      <c r="D7" s="7"/>
      <c r="E7" s="7"/>
      <c r="F7" s="7"/>
      <c r="G7" s="15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t="s">
        <v>13</v>
      </c>
      <c r="U7" s="6">
        <f>U3*U5</f>
        <v>1955.3625</v>
      </c>
      <c r="V7" s="11" t="s">
        <v>14</v>
      </c>
    </row>
    <row r="8" spans="1:22" x14ac:dyDescent="0.2">
      <c r="A8" s="6"/>
      <c r="B8" s="7"/>
      <c r="C8" s="7"/>
      <c r="D8" s="7"/>
      <c r="E8" s="7"/>
      <c r="F8" s="7"/>
      <c r="G8" s="3"/>
      <c r="H8" s="5"/>
      <c r="I8" s="19" t="s">
        <v>15</v>
      </c>
      <c r="J8" s="17"/>
      <c r="K8" s="17"/>
      <c r="L8" s="17"/>
      <c r="M8" s="17"/>
      <c r="N8" s="17"/>
      <c r="O8" s="18"/>
      <c r="P8" s="6"/>
      <c r="Q8" s="7"/>
      <c r="R8" s="7"/>
      <c r="S8" s="12"/>
      <c r="U8" s="6"/>
      <c r="V8" s="11"/>
    </row>
    <row r="9" spans="1:22" x14ac:dyDescent="0.2">
      <c r="A9" s="20" t="s">
        <v>16</v>
      </c>
      <c r="B9" s="21"/>
      <c r="C9" s="21"/>
      <c r="D9" s="21"/>
      <c r="E9" s="21"/>
      <c r="F9" s="21"/>
      <c r="G9" s="22"/>
      <c r="H9" s="5"/>
      <c r="I9" s="23" t="s">
        <v>17</v>
      </c>
      <c r="J9" s="24">
        <f>$D$5</f>
        <v>0</v>
      </c>
      <c r="K9" s="132"/>
      <c r="L9" s="133"/>
      <c r="M9" s="133"/>
      <c r="N9" s="134"/>
      <c r="O9" s="25"/>
      <c r="P9" s="6" t="s">
        <v>18</v>
      </c>
      <c r="Q9" s="7"/>
      <c r="R9" s="7"/>
      <c r="S9" s="26">
        <f>G14</f>
        <v>0</v>
      </c>
      <c r="T9" t="s">
        <v>19</v>
      </c>
      <c r="U9" s="6">
        <v>365</v>
      </c>
      <c r="V9" s="11" t="s">
        <v>20</v>
      </c>
    </row>
    <row r="10" spans="1:22" ht="25.5" x14ac:dyDescent="0.2">
      <c r="A10" s="23"/>
      <c r="B10" s="23" t="s">
        <v>21</v>
      </c>
      <c r="C10" s="23" t="s">
        <v>22</v>
      </c>
      <c r="D10" s="23" t="s">
        <v>23</v>
      </c>
      <c r="E10" s="27" t="s">
        <v>24</v>
      </c>
      <c r="F10" s="27" t="s">
        <v>25</v>
      </c>
      <c r="G10" s="23" t="s">
        <v>26</v>
      </c>
      <c r="H10" s="5"/>
      <c r="I10" s="23" t="s">
        <v>27</v>
      </c>
      <c r="J10" s="24">
        <f>$E$5</f>
        <v>0</v>
      </c>
      <c r="K10" s="135"/>
      <c r="L10" s="136"/>
      <c r="M10" s="136"/>
      <c r="N10" s="137"/>
      <c r="O10" s="25"/>
      <c r="P10" s="6" t="s">
        <v>28</v>
      </c>
      <c r="Q10" s="7"/>
      <c r="R10" s="7"/>
      <c r="S10" s="26">
        <f>G18</f>
        <v>0</v>
      </c>
      <c r="U10" s="6"/>
      <c r="V10" s="11"/>
    </row>
    <row r="11" spans="1:22" x14ac:dyDescent="0.2">
      <c r="A11" s="23" t="s">
        <v>17</v>
      </c>
      <c r="B11" s="24">
        <f>D5</f>
        <v>0</v>
      </c>
      <c r="C11" s="10"/>
      <c r="D11" s="10"/>
      <c r="E11" s="26">
        <f>(C11*D11%)*100</f>
        <v>0</v>
      </c>
      <c r="F11" s="28">
        <f>$G$7</f>
        <v>0</v>
      </c>
      <c r="G11" s="29">
        <f>E11*F11</f>
        <v>0</v>
      </c>
      <c r="H11" s="5"/>
      <c r="I11" s="23" t="s">
        <v>29</v>
      </c>
      <c r="J11" s="24">
        <f>$F$5</f>
        <v>0</v>
      </c>
      <c r="K11" s="138"/>
      <c r="L11" s="139"/>
      <c r="M11" s="139"/>
      <c r="N11" s="140"/>
      <c r="O11" s="25"/>
      <c r="P11" s="6" t="s">
        <v>30</v>
      </c>
      <c r="Q11" s="7"/>
      <c r="R11" s="7"/>
      <c r="S11" s="26">
        <f>G22</f>
        <v>0</v>
      </c>
      <c r="T11" t="s">
        <v>31</v>
      </c>
      <c r="U11" s="6">
        <f>U7/U9</f>
        <v>5.3571575342465749</v>
      </c>
      <c r="V11" s="11" t="s">
        <v>32</v>
      </c>
    </row>
    <row r="12" spans="1:22" x14ac:dyDescent="0.2">
      <c r="A12" s="23" t="s">
        <v>27</v>
      </c>
      <c r="B12" s="24">
        <f>E5</f>
        <v>0</v>
      </c>
      <c r="C12" s="10"/>
      <c r="D12" s="10"/>
      <c r="E12" s="26">
        <f>(C12*D12%)*100</f>
        <v>0</v>
      </c>
      <c r="F12" s="28">
        <f>$G$7</f>
        <v>0</v>
      </c>
      <c r="G12" s="29">
        <f>E12*F12</f>
        <v>0</v>
      </c>
      <c r="H12" s="5"/>
      <c r="I12" s="141" t="s">
        <v>33</v>
      </c>
      <c r="J12" s="142"/>
      <c r="K12" s="23">
        <f>SUM(K9:K11)</f>
        <v>0</v>
      </c>
      <c r="L12" s="23"/>
      <c r="M12" s="23">
        <f>SUM(M9:M11)</f>
        <v>0</v>
      </c>
      <c r="N12" s="23"/>
      <c r="O12" s="30">
        <f>SUM(O9:O11)</f>
        <v>0</v>
      </c>
      <c r="P12" s="6" t="s">
        <v>34</v>
      </c>
      <c r="Q12" s="7"/>
      <c r="R12" s="7"/>
      <c r="S12" s="26">
        <f>G27</f>
        <v>0</v>
      </c>
      <c r="U12" s="6"/>
      <c r="V12" s="11"/>
    </row>
    <row r="13" spans="1:22" x14ac:dyDescent="0.2">
      <c r="A13" s="23" t="s">
        <v>29</v>
      </c>
      <c r="B13" s="24">
        <f>F5</f>
        <v>0</v>
      </c>
      <c r="C13" s="10"/>
      <c r="D13" s="10"/>
      <c r="E13" s="26">
        <f>(C13*D13%)*100</f>
        <v>0</v>
      </c>
      <c r="F13" s="28">
        <f>$G$7</f>
        <v>0</v>
      </c>
      <c r="G13" s="29">
        <f>E13*F13</f>
        <v>0</v>
      </c>
      <c r="H13" s="5"/>
      <c r="I13" s="20" t="s">
        <v>35</v>
      </c>
      <c r="J13" s="21"/>
      <c r="K13" s="21"/>
      <c r="L13" s="21"/>
      <c r="M13" s="21"/>
      <c r="N13" s="21"/>
      <c r="O13" s="22"/>
      <c r="P13" s="6" t="s">
        <v>36</v>
      </c>
      <c r="Q13" s="7"/>
      <c r="R13" s="7"/>
      <c r="S13" s="26">
        <f>O12</f>
        <v>0</v>
      </c>
      <c r="T13" t="s">
        <v>37</v>
      </c>
      <c r="U13" s="13"/>
      <c r="V13" s="11" t="s">
        <v>38</v>
      </c>
    </row>
    <row r="14" spans="1:22" x14ac:dyDescent="0.2">
      <c r="A14" s="141" t="s">
        <v>33</v>
      </c>
      <c r="B14" s="142"/>
      <c r="C14" s="23">
        <f>SUM(C11:C13)</f>
        <v>0</v>
      </c>
      <c r="D14" s="23"/>
      <c r="E14" s="23">
        <f>SUM(E11:E13)</f>
        <v>0</v>
      </c>
      <c r="F14" s="23"/>
      <c r="G14" s="30">
        <f>SUM(G11:G13)</f>
        <v>0</v>
      </c>
      <c r="H14" s="5"/>
      <c r="I14" s="23" t="s">
        <v>17</v>
      </c>
      <c r="J14" s="24">
        <f>$D$5</f>
        <v>0</v>
      </c>
      <c r="K14" s="132"/>
      <c r="L14" s="133"/>
      <c r="M14" s="133"/>
      <c r="N14" s="134"/>
      <c r="O14" s="25"/>
      <c r="P14" s="6" t="s">
        <v>39</v>
      </c>
      <c r="Q14" s="7"/>
      <c r="R14" s="7"/>
      <c r="S14" s="26">
        <f>O17</f>
        <v>0</v>
      </c>
      <c r="U14" s="6"/>
      <c r="V14" s="11"/>
    </row>
    <row r="15" spans="1:22" x14ac:dyDescent="0.2">
      <c r="A15" s="23" t="s">
        <v>17</v>
      </c>
      <c r="B15" s="24">
        <f>D5</f>
        <v>0</v>
      </c>
      <c r="C15" s="10">
        <v>0</v>
      </c>
      <c r="D15" s="10">
        <v>0</v>
      </c>
      <c r="E15" s="26">
        <f>(C15*D15%)*100</f>
        <v>0</v>
      </c>
      <c r="F15" s="28">
        <f>$G$7</f>
        <v>0</v>
      </c>
      <c r="G15" s="29">
        <f>E15*F15</f>
        <v>0</v>
      </c>
      <c r="H15" s="5"/>
      <c r="I15" s="23" t="s">
        <v>27</v>
      </c>
      <c r="J15" s="24">
        <f>$E$5</f>
        <v>0</v>
      </c>
      <c r="K15" s="135"/>
      <c r="L15" s="136"/>
      <c r="M15" s="136"/>
      <c r="N15" s="137"/>
      <c r="O15" s="25"/>
      <c r="P15" s="6" t="s">
        <v>40</v>
      </c>
      <c r="Q15" s="7"/>
      <c r="R15" s="7"/>
      <c r="S15" s="26">
        <f>O22</f>
        <v>0</v>
      </c>
      <c r="T15" t="s">
        <v>41</v>
      </c>
      <c r="U15" s="6">
        <f>U11*U13</f>
        <v>0</v>
      </c>
      <c r="V15" s="11" t="s">
        <v>42</v>
      </c>
    </row>
    <row r="16" spans="1:22" x14ac:dyDescent="0.2">
      <c r="A16" s="23" t="s">
        <v>27</v>
      </c>
      <c r="B16" s="24">
        <f>E5</f>
        <v>0</v>
      </c>
      <c r="C16" s="10">
        <v>0</v>
      </c>
      <c r="D16" s="10">
        <v>0</v>
      </c>
      <c r="E16" s="26">
        <f>(C16*D16%)*100</f>
        <v>0</v>
      </c>
      <c r="F16" s="28">
        <f>$G$7</f>
        <v>0</v>
      </c>
      <c r="G16" s="29">
        <f>E16*F16</f>
        <v>0</v>
      </c>
      <c r="H16" s="5"/>
      <c r="I16" s="23" t="s">
        <v>29</v>
      </c>
      <c r="J16" s="24">
        <f>$F$5</f>
        <v>0</v>
      </c>
      <c r="K16" s="138"/>
      <c r="L16" s="139"/>
      <c r="M16" s="139"/>
      <c r="N16" s="140"/>
      <c r="O16" s="25"/>
      <c r="P16" s="6" t="s">
        <v>43</v>
      </c>
      <c r="Q16" s="7"/>
      <c r="R16" s="7"/>
      <c r="S16" s="26">
        <f>O27</f>
        <v>0</v>
      </c>
      <c r="U16" s="6"/>
      <c r="V16" s="11"/>
    </row>
    <row r="17" spans="1:22" x14ac:dyDescent="0.2">
      <c r="A17" s="23" t="s">
        <v>29</v>
      </c>
      <c r="B17" s="24">
        <f>F5</f>
        <v>0</v>
      </c>
      <c r="C17" s="10">
        <v>0</v>
      </c>
      <c r="D17" s="10">
        <v>0</v>
      </c>
      <c r="E17" s="26">
        <f>(C17*D17%)*100</f>
        <v>0</v>
      </c>
      <c r="F17" s="28">
        <f>$G$7</f>
        <v>0</v>
      </c>
      <c r="G17" s="29">
        <f>E17*F17</f>
        <v>0</v>
      </c>
      <c r="H17" s="5"/>
      <c r="I17" s="141" t="s">
        <v>33</v>
      </c>
      <c r="J17" s="142"/>
      <c r="K17" s="23">
        <f>SUM(K14:K16)</f>
        <v>0</v>
      </c>
      <c r="L17" s="23"/>
      <c r="M17" s="23">
        <f>SUM(M14:M16)</f>
        <v>0</v>
      </c>
      <c r="N17" s="23"/>
      <c r="O17" s="30">
        <f>SUM(O14:O16)</f>
        <v>0</v>
      </c>
      <c r="P17" s="6" t="s">
        <v>44</v>
      </c>
      <c r="Q17" s="7"/>
      <c r="R17" s="7"/>
      <c r="S17" s="26">
        <f>SUM(S9:S16)</f>
        <v>0</v>
      </c>
      <c r="U17" s="6"/>
      <c r="V17" s="11"/>
    </row>
    <row r="18" spans="1:22" x14ac:dyDescent="0.2">
      <c r="A18" s="141" t="s">
        <v>33</v>
      </c>
      <c r="B18" s="142"/>
      <c r="C18" s="23">
        <f>SUM(C15:C17)</f>
        <v>0</v>
      </c>
      <c r="D18" s="23"/>
      <c r="E18" s="23">
        <f>SUM(E15:E17)</f>
        <v>0</v>
      </c>
      <c r="F18" s="23"/>
      <c r="G18" s="30">
        <f>SUM(G15:G17)</f>
        <v>0</v>
      </c>
      <c r="H18" s="5"/>
      <c r="I18" s="20" t="s">
        <v>45</v>
      </c>
      <c r="J18" s="21"/>
      <c r="K18" s="21"/>
      <c r="L18" s="21"/>
      <c r="M18" s="21"/>
      <c r="N18" s="21"/>
      <c r="O18" s="22"/>
      <c r="P18" s="6" t="s">
        <v>46</v>
      </c>
      <c r="Q18" s="7"/>
      <c r="R18" s="7"/>
      <c r="S18" s="12"/>
      <c r="U18" s="6"/>
      <c r="V18" s="11"/>
    </row>
    <row r="19" spans="1:22" x14ac:dyDescent="0.2">
      <c r="A19" s="23" t="s">
        <v>17</v>
      </c>
      <c r="B19" s="24">
        <f>D5</f>
        <v>0</v>
      </c>
      <c r="C19" s="10">
        <v>0</v>
      </c>
      <c r="D19" s="10">
        <v>0</v>
      </c>
      <c r="E19" s="26">
        <f>(C19*D19%)*100</f>
        <v>0</v>
      </c>
      <c r="F19" s="28">
        <f>$G$7</f>
        <v>0</v>
      </c>
      <c r="G19" s="29">
        <f>E19*F19</f>
        <v>0</v>
      </c>
      <c r="H19" s="5"/>
      <c r="I19" s="23" t="s">
        <v>17</v>
      </c>
      <c r="J19" s="24">
        <f>$D$5</f>
        <v>0</v>
      </c>
      <c r="K19" s="132"/>
      <c r="L19" s="133"/>
      <c r="M19" s="133"/>
      <c r="N19" s="134"/>
      <c r="O19" s="25">
        <v>0</v>
      </c>
      <c r="P19" s="6" t="s">
        <v>47</v>
      </c>
      <c r="Q19" s="7"/>
      <c r="R19" s="7"/>
      <c r="S19" s="29">
        <f>G5</f>
        <v>0</v>
      </c>
      <c r="U19" s="32">
        <f>U15</f>
        <v>0</v>
      </c>
      <c r="V19" s="11" t="s">
        <v>48</v>
      </c>
    </row>
    <row r="20" spans="1:22" x14ac:dyDescent="0.2">
      <c r="A20" s="23" t="s">
        <v>27</v>
      </c>
      <c r="B20" s="24">
        <f>E5</f>
        <v>0</v>
      </c>
      <c r="C20" s="10">
        <v>0</v>
      </c>
      <c r="D20" s="10">
        <v>0</v>
      </c>
      <c r="E20" s="26">
        <f>(C20*D20%)*100</f>
        <v>0</v>
      </c>
      <c r="F20" s="28">
        <f>$G$7</f>
        <v>0</v>
      </c>
      <c r="G20" s="29">
        <f>E20*F20</f>
        <v>0</v>
      </c>
      <c r="H20" s="5"/>
      <c r="I20" s="23" t="s">
        <v>27</v>
      </c>
      <c r="J20" s="24">
        <f>$E$5</f>
        <v>0</v>
      </c>
      <c r="K20" s="135"/>
      <c r="L20" s="136"/>
      <c r="M20" s="136"/>
      <c r="N20" s="137"/>
      <c r="O20" s="25">
        <v>0</v>
      </c>
      <c r="P20" s="6"/>
      <c r="Q20" s="7"/>
      <c r="R20" s="7"/>
      <c r="S20" s="12"/>
      <c r="U20" s="6"/>
      <c r="V20" s="11"/>
    </row>
    <row r="21" spans="1:22" x14ac:dyDescent="0.2">
      <c r="A21" s="23" t="s">
        <v>29</v>
      </c>
      <c r="B21" s="24">
        <f>F5</f>
        <v>0</v>
      </c>
      <c r="C21" s="10"/>
      <c r="D21" s="10"/>
      <c r="E21" s="26">
        <f>(C21*D21%)*100</f>
        <v>0</v>
      </c>
      <c r="F21" s="28">
        <f>$G$7</f>
        <v>0</v>
      </c>
      <c r="G21" s="29">
        <f>E21*F21</f>
        <v>0</v>
      </c>
      <c r="H21" s="5"/>
      <c r="I21" s="23" t="s">
        <v>29</v>
      </c>
      <c r="J21" s="24">
        <f>$F$5</f>
        <v>0</v>
      </c>
      <c r="K21" s="138"/>
      <c r="L21" s="139"/>
      <c r="M21" s="139"/>
      <c r="N21" s="140"/>
      <c r="O21" s="25">
        <v>0</v>
      </c>
      <c r="P21" s="6" t="s">
        <v>49</v>
      </c>
      <c r="Q21" s="7"/>
      <c r="R21" s="7"/>
      <c r="S21" s="28" t="e">
        <f>SUM(S17/S19)</f>
        <v>#DIV/0!</v>
      </c>
      <c r="U21" s="6" t="e">
        <f>S17/U19</f>
        <v>#DIV/0!</v>
      </c>
      <c r="V21" s="11" t="s">
        <v>50</v>
      </c>
    </row>
    <row r="22" spans="1:22" x14ac:dyDescent="0.2">
      <c r="A22" s="141" t="s">
        <v>33</v>
      </c>
      <c r="B22" s="142"/>
      <c r="C22" s="23">
        <f>SUM(C19:C21)</f>
        <v>0</v>
      </c>
      <c r="D22" s="23"/>
      <c r="E22" s="23">
        <f>SUM(E19:E21)</f>
        <v>0</v>
      </c>
      <c r="F22" s="23"/>
      <c r="G22" s="30">
        <f>SUM(G19:G21)</f>
        <v>0</v>
      </c>
      <c r="H22" s="5"/>
      <c r="I22" s="141" t="s">
        <v>33</v>
      </c>
      <c r="J22" s="142"/>
      <c r="K22" s="23">
        <f>SUM(K19:K21)</f>
        <v>0</v>
      </c>
      <c r="L22" s="23"/>
      <c r="M22" s="23">
        <f>SUM(M19:M21)</f>
        <v>0</v>
      </c>
      <c r="N22" s="23"/>
      <c r="O22" s="30">
        <f>SUM(O19:O21)</f>
        <v>0</v>
      </c>
      <c r="P22" s="6"/>
      <c r="Q22" s="7"/>
      <c r="R22" s="7"/>
      <c r="S22" s="12"/>
      <c r="U22" s="6"/>
      <c r="V22" s="11"/>
    </row>
    <row r="23" spans="1:22" x14ac:dyDescent="0.2">
      <c r="A23" s="23"/>
      <c r="B23" s="23" t="s">
        <v>21</v>
      </c>
      <c r="C23" s="23" t="s">
        <v>51</v>
      </c>
      <c r="D23" s="23"/>
      <c r="E23" s="23"/>
      <c r="F23" s="23"/>
      <c r="G23" s="23"/>
      <c r="H23" s="5"/>
      <c r="I23" s="20" t="s">
        <v>52</v>
      </c>
      <c r="J23" s="21"/>
      <c r="K23" s="21"/>
      <c r="L23" s="21"/>
      <c r="M23" s="21"/>
      <c r="N23" s="21"/>
      <c r="O23" s="22"/>
      <c r="P23" s="6" t="s">
        <v>53</v>
      </c>
      <c r="Q23" s="7"/>
      <c r="R23" s="7"/>
      <c r="S23" s="29"/>
      <c r="U23" s="13"/>
      <c r="V23" s="11" t="s">
        <v>54</v>
      </c>
    </row>
    <row r="24" spans="1:22" x14ac:dyDescent="0.2">
      <c r="A24" s="23" t="s">
        <v>17</v>
      </c>
      <c r="B24" s="24">
        <f>D5</f>
        <v>0</v>
      </c>
      <c r="C24" s="10"/>
      <c r="D24" s="10"/>
      <c r="E24" s="26">
        <f>(C24*D24%)*100</f>
        <v>0</v>
      </c>
      <c r="F24" s="28">
        <f>$G$7</f>
        <v>0</v>
      </c>
      <c r="G24" s="29">
        <f>E24*F24</f>
        <v>0</v>
      </c>
      <c r="H24" s="5"/>
      <c r="I24" s="23" t="s">
        <v>17</v>
      </c>
      <c r="J24" s="24">
        <f>$D$5</f>
        <v>0</v>
      </c>
      <c r="K24" s="132"/>
      <c r="L24" s="133"/>
      <c r="M24" s="133"/>
      <c r="N24" s="134"/>
      <c r="O24" s="25">
        <v>0</v>
      </c>
      <c r="P24" s="6"/>
      <c r="Q24" s="7"/>
      <c r="R24" s="7"/>
      <c r="S24" s="12"/>
      <c r="U24" s="6"/>
      <c r="V24" s="11"/>
    </row>
    <row r="25" spans="1:22" x14ac:dyDescent="0.2">
      <c r="A25" s="23" t="s">
        <v>27</v>
      </c>
      <c r="B25" s="24">
        <f>E5</f>
        <v>0</v>
      </c>
      <c r="C25" s="10"/>
      <c r="D25" s="10"/>
      <c r="E25" s="26">
        <f>(C25*D25%)*100</f>
        <v>0</v>
      </c>
      <c r="F25" s="28">
        <f>$G$7</f>
        <v>0</v>
      </c>
      <c r="G25" s="29">
        <f>E25*F25</f>
        <v>0</v>
      </c>
      <c r="H25" s="5"/>
      <c r="I25" s="23" t="s">
        <v>27</v>
      </c>
      <c r="J25" s="24">
        <f>$E$5</f>
        <v>0</v>
      </c>
      <c r="K25" s="135"/>
      <c r="L25" s="136"/>
      <c r="M25" s="136"/>
      <c r="N25" s="137"/>
      <c r="O25" s="25">
        <v>0</v>
      </c>
      <c r="P25" s="6" t="s">
        <v>55</v>
      </c>
      <c r="Q25" s="7"/>
      <c r="R25" s="7"/>
      <c r="S25" s="26" t="e">
        <f>S21*S23</f>
        <v>#DIV/0!</v>
      </c>
      <c r="U25" s="33" t="e">
        <f>U21*U23</f>
        <v>#DIV/0!</v>
      </c>
      <c r="V25" s="11" t="s">
        <v>56</v>
      </c>
    </row>
    <row r="26" spans="1:22" x14ac:dyDescent="0.2">
      <c r="A26" s="23" t="s">
        <v>29</v>
      </c>
      <c r="B26" s="24">
        <f>F5</f>
        <v>0</v>
      </c>
      <c r="C26" s="10"/>
      <c r="D26" s="10"/>
      <c r="E26" s="26">
        <f>(C26*D26%)*100</f>
        <v>0</v>
      </c>
      <c r="F26" s="28">
        <f>$G$7</f>
        <v>0</v>
      </c>
      <c r="G26" s="29">
        <f>E26*F26</f>
        <v>0</v>
      </c>
      <c r="H26" s="5"/>
      <c r="I26" s="23" t="s">
        <v>29</v>
      </c>
      <c r="J26" s="24">
        <f>$F$5</f>
        <v>0</v>
      </c>
      <c r="K26" s="138"/>
      <c r="L26" s="139"/>
      <c r="M26" s="139"/>
      <c r="N26" s="140"/>
      <c r="O26" s="25">
        <v>0</v>
      </c>
      <c r="P26" s="34"/>
      <c r="Q26" s="17"/>
      <c r="R26" s="17"/>
      <c r="S26" s="18"/>
      <c r="U26" s="6"/>
      <c r="V26" s="11"/>
    </row>
    <row r="27" spans="1:22" x14ac:dyDescent="0.2">
      <c r="A27" s="141" t="s">
        <v>33</v>
      </c>
      <c r="B27" s="142"/>
      <c r="C27" s="23">
        <f>SUM(C24:C26)</f>
        <v>0</v>
      </c>
      <c r="D27" s="23"/>
      <c r="E27" s="23">
        <f>SUM(E24:E26)</f>
        <v>0</v>
      </c>
      <c r="F27" s="23"/>
      <c r="G27" s="30">
        <f>SUM(G24:G26)</f>
        <v>0</v>
      </c>
      <c r="H27" s="5"/>
      <c r="I27" s="141" t="s">
        <v>33</v>
      </c>
      <c r="J27" s="142"/>
      <c r="K27" s="23">
        <f>SUM(K24:K26)</f>
        <v>0</v>
      </c>
      <c r="L27" s="23"/>
      <c r="M27" s="23">
        <f>SUM(M24:M26)</f>
        <v>0</v>
      </c>
      <c r="N27" s="23"/>
      <c r="O27" s="30">
        <f>SUM(O24:O26)</f>
        <v>0</v>
      </c>
      <c r="P27" s="17"/>
      <c r="Q27" s="17"/>
      <c r="R27" s="17"/>
      <c r="S27" s="18"/>
      <c r="T27" s="5"/>
      <c r="U27" s="34"/>
      <c r="V27" s="16"/>
    </row>
    <row r="29" spans="1:22" x14ac:dyDescent="0.2">
      <c r="A29" s="1"/>
      <c r="B29" s="2"/>
      <c r="C29" s="2"/>
      <c r="D29" s="2" t="s">
        <v>1</v>
      </c>
      <c r="E29" s="2" t="s">
        <v>2</v>
      </c>
      <c r="F29" s="2" t="s">
        <v>3</v>
      </c>
      <c r="G29" s="3" t="s">
        <v>4</v>
      </c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5"/>
      <c r="U29" s="1"/>
      <c r="V29" s="4"/>
    </row>
    <row r="30" spans="1:22" x14ac:dyDescent="0.2">
      <c r="A30" s="6" t="s">
        <v>5</v>
      </c>
      <c r="B30" s="7"/>
      <c r="C30" s="7"/>
      <c r="D30" s="8"/>
      <c r="E30" s="8"/>
      <c r="F30" s="9"/>
      <c r="G30" s="10"/>
      <c r="H30" s="11"/>
      <c r="I30" s="7"/>
      <c r="J30" s="7"/>
      <c r="K30" s="7"/>
      <c r="L30" s="7"/>
      <c r="M30" s="7"/>
      <c r="N30" s="7"/>
      <c r="O30" s="7"/>
      <c r="P30" s="7"/>
      <c r="Q30" s="7"/>
      <c r="R30" s="7"/>
      <c r="S30" s="12"/>
      <c r="T30" t="s">
        <v>6</v>
      </c>
      <c r="U30" s="13">
        <v>37.5</v>
      </c>
      <c r="V30" s="11" t="s">
        <v>7</v>
      </c>
    </row>
    <row r="31" spans="1:22" x14ac:dyDescent="0.2">
      <c r="A31" s="6"/>
      <c r="B31" s="7"/>
      <c r="C31" s="7"/>
      <c r="D31" s="7"/>
      <c r="E31" s="7"/>
      <c r="F31" s="7"/>
      <c r="G31" s="12"/>
      <c r="H31" s="11"/>
      <c r="I31" s="7"/>
      <c r="J31" s="7"/>
      <c r="K31" s="7"/>
      <c r="L31" s="7"/>
      <c r="M31" s="7"/>
      <c r="N31" s="7"/>
      <c r="O31" s="7"/>
      <c r="P31" s="7"/>
      <c r="Q31" s="7"/>
      <c r="R31" s="7"/>
      <c r="S31" s="12"/>
      <c r="U31" s="6"/>
      <c r="V31" s="11"/>
    </row>
    <row r="32" spans="1:22" x14ac:dyDescent="0.2">
      <c r="A32" s="6" t="s">
        <v>8</v>
      </c>
      <c r="B32" s="7"/>
      <c r="C32" s="7"/>
      <c r="D32" s="14"/>
      <c r="E32" s="14"/>
      <c r="F32" s="14"/>
      <c r="G32" s="9"/>
      <c r="H32" s="11"/>
      <c r="I32" s="7"/>
      <c r="J32" s="7"/>
      <c r="K32" s="7"/>
      <c r="L32" s="7"/>
      <c r="M32" s="7"/>
      <c r="N32" s="7"/>
      <c r="O32" s="7"/>
      <c r="P32" s="7"/>
      <c r="Q32" s="7"/>
      <c r="R32" s="7"/>
      <c r="S32" s="12"/>
      <c r="T32" t="s">
        <v>9</v>
      </c>
      <c r="U32" s="6">
        <v>52.143000000000001</v>
      </c>
      <c r="V32" s="11" t="s">
        <v>10</v>
      </c>
    </row>
    <row r="33" spans="1:22" x14ac:dyDescent="0.2">
      <c r="A33" s="6" t="s">
        <v>11</v>
      </c>
      <c r="B33" s="7"/>
      <c r="C33" s="7"/>
      <c r="D33" s="7"/>
      <c r="E33" s="7"/>
      <c r="F33" s="7"/>
      <c r="G33" s="12"/>
      <c r="H33" s="11"/>
      <c r="I33" s="7"/>
      <c r="J33" s="7"/>
      <c r="K33" s="7"/>
      <c r="L33" s="7"/>
      <c r="M33" s="7"/>
      <c r="N33" s="7"/>
      <c r="O33" s="7"/>
      <c r="P33" s="7"/>
      <c r="Q33" s="7"/>
      <c r="R33" s="7"/>
      <c r="S33" s="12"/>
      <c r="U33" s="6"/>
      <c r="V33" s="11"/>
    </row>
    <row r="34" spans="1:22" x14ac:dyDescent="0.2">
      <c r="A34" s="6" t="s">
        <v>12</v>
      </c>
      <c r="B34" s="7"/>
      <c r="C34" s="7"/>
      <c r="D34" s="7"/>
      <c r="E34" s="7"/>
      <c r="F34" s="7"/>
      <c r="G34" s="15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t="s">
        <v>13</v>
      </c>
      <c r="U34" s="6">
        <f>U30*U32</f>
        <v>1955.3625</v>
      </c>
      <c r="V34" s="11" t="s">
        <v>14</v>
      </c>
    </row>
    <row r="35" spans="1:22" x14ac:dyDescent="0.2">
      <c r="A35" s="6"/>
      <c r="B35" s="7"/>
      <c r="C35" s="7"/>
      <c r="D35" s="7"/>
      <c r="E35" s="7"/>
      <c r="F35" s="7"/>
      <c r="G35" s="3"/>
      <c r="H35" s="5"/>
      <c r="I35" s="19" t="s">
        <v>15</v>
      </c>
      <c r="J35" s="17"/>
      <c r="K35" s="17"/>
      <c r="L35" s="17"/>
      <c r="M35" s="17"/>
      <c r="N35" s="17"/>
      <c r="O35" s="18"/>
      <c r="P35" s="6"/>
      <c r="Q35" s="7"/>
      <c r="R35" s="7"/>
      <c r="S35" s="12"/>
      <c r="U35" s="6"/>
      <c r="V35" s="11"/>
    </row>
    <row r="36" spans="1:22" x14ac:dyDescent="0.2">
      <c r="A36" s="20" t="s">
        <v>16</v>
      </c>
      <c r="B36" s="21"/>
      <c r="C36" s="21"/>
      <c r="D36" s="21"/>
      <c r="E36" s="21"/>
      <c r="F36" s="21"/>
      <c r="G36" s="22"/>
      <c r="H36" s="5"/>
      <c r="I36" s="23" t="s">
        <v>17</v>
      </c>
      <c r="J36" s="24">
        <f>$D$5</f>
        <v>0</v>
      </c>
      <c r="K36" s="132"/>
      <c r="L36" s="133"/>
      <c r="M36" s="133"/>
      <c r="N36" s="134"/>
      <c r="O36" s="25"/>
      <c r="P36" s="6" t="s">
        <v>18</v>
      </c>
      <c r="Q36" s="7"/>
      <c r="R36" s="7"/>
      <c r="S36" s="26">
        <f>G41</f>
        <v>0</v>
      </c>
      <c r="T36" t="s">
        <v>19</v>
      </c>
      <c r="U36" s="6">
        <v>365</v>
      </c>
      <c r="V36" s="11" t="s">
        <v>20</v>
      </c>
    </row>
    <row r="37" spans="1:22" ht="25.5" x14ac:dyDescent="0.2">
      <c r="A37" s="23"/>
      <c r="B37" s="23" t="s">
        <v>21</v>
      </c>
      <c r="C37" s="23" t="s">
        <v>22</v>
      </c>
      <c r="D37" s="23" t="s">
        <v>23</v>
      </c>
      <c r="E37" s="27" t="s">
        <v>24</v>
      </c>
      <c r="F37" s="27" t="s">
        <v>25</v>
      </c>
      <c r="G37" s="23" t="s">
        <v>26</v>
      </c>
      <c r="H37" s="5"/>
      <c r="I37" s="23" t="s">
        <v>27</v>
      </c>
      <c r="J37" s="24">
        <f>$E$5</f>
        <v>0</v>
      </c>
      <c r="K37" s="135"/>
      <c r="L37" s="136"/>
      <c r="M37" s="136"/>
      <c r="N37" s="137"/>
      <c r="O37" s="25"/>
      <c r="P37" s="6" t="s">
        <v>28</v>
      </c>
      <c r="Q37" s="7"/>
      <c r="R37" s="7"/>
      <c r="S37" s="26">
        <f>G45</f>
        <v>0</v>
      </c>
      <c r="U37" s="6"/>
      <c r="V37" s="11"/>
    </row>
    <row r="38" spans="1:22" x14ac:dyDescent="0.2">
      <c r="A38" s="23" t="s">
        <v>17</v>
      </c>
      <c r="B38" s="24">
        <f>D32</f>
        <v>0</v>
      </c>
      <c r="C38" s="10"/>
      <c r="D38" s="10"/>
      <c r="E38" s="26">
        <f>(C38*D38%)*100</f>
        <v>0</v>
      </c>
      <c r="F38" s="28">
        <f>$G$7</f>
        <v>0</v>
      </c>
      <c r="G38" s="29">
        <f>E38*F38</f>
        <v>0</v>
      </c>
      <c r="H38" s="5"/>
      <c r="I38" s="23" t="s">
        <v>29</v>
      </c>
      <c r="J38" s="24">
        <f>$F$5</f>
        <v>0</v>
      </c>
      <c r="K38" s="138"/>
      <c r="L38" s="139"/>
      <c r="M38" s="139"/>
      <c r="N38" s="140"/>
      <c r="O38" s="25"/>
      <c r="P38" s="6" t="s">
        <v>30</v>
      </c>
      <c r="Q38" s="7"/>
      <c r="R38" s="7"/>
      <c r="S38" s="26">
        <f>G49</f>
        <v>0</v>
      </c>
      <c r="T38" t="s">
        <v>31</v>
      </c>
      <c r="U38" s="6">
        <f>U34/U36</f>
        <v>5.3571575342465749</v>
      </c>
      <c r="V38" s="11" t="s">
        <v>32</v>
      </c>
    </row>
    <row r="39" spans="1:22" x14ac:dyDescent="0.2">
      <c r="A39" s="23" t="s">
        <v>27</v>
      </c>
      <c r="B39" s="24">
        <f>E32</f>
        <v>0</v>
      </c>
      <c r="C39" s="10"/>
      <c r="D39" s="10"/>
      <c r="E39" s="26">
        <f>(C39*D39%)*100</f>
        <v>0</v>
      </c>
      <c r="F39" s="28">
        <f>$G$7</f>
        <v>0</v>
      </c>
      <c r="G39" s="29">
        <f>E39*F39</f>
        <v>0</v>
      </c>
      <c r="H39" s="5"/>
      <c r="I39" s="141" t="s">
        <v>33</v>
      </c>
      <c r="J39" s="142"/>
      <c r="K39" s="23">
        <f>SUM(K36:K38)</f>
        <v>0</v>
      </c>
      <c r="L39" s="23"/>
      <c r="M39" s="23">
        <f>SUM(M36:M38)</f>
        <v>0</v>
      </c>
      <c r="N39" s="23"/>
      <c r="O39" s="30">
        <f>SUM(O36:O38)</f>
        <v>0</v>
      </c>
      <c r="P39" s="6" t="s">
        <v>34</v>
      </c>
      <c r="Q39" s="7"/>
      <c r="R39" s="7"/>
      <c r="S39" s="26">
        <f>G54</f>
        <v>0</v>
      </c>
      <c r="U39" s="6"/>
      <c r="V39" s="11"/>
    </row>
    <row r="40" spans="1:22" x14ac:dyDescent="0.2">
      <c r="A40" s="23" t="s">
        <v>29</v>
      </c>
      <c r="B40" s="24">
        <f>F32</f>
        <v>0</v>
      </c>
      <c r="C40" s="10"/>
      <c r="D40" s="10"/>
      <c r="E40" s="26">
        <f>(C40*D40%)*100</f>
        <v>0</v>
      </c>
      <c r="F40" s="28">
        <f>$G$7</f>
        <v>0</v>
      </c>
      <c r="G40" s="29">
        <f>E40*F40</f>
        <v>0</v>
      </c>
      <c r="H40" s="5"/>
      <c r="I40" s="20" t="s">
        <v>35</v>
      </c>
      <c r="J40" s="21"/>
      <c r="K40" s="21"/>
      <c r="L40" s="21"/>
      <c r="M40" s="21"/>
      <c r="N40" s="21"/>
      <c r="O40" s="22"/>
      <c r="P40" s="6" t="s">
        <v>36</v>
      </c>
      <c r="Q40" s="7"/>
      <c r="R40" s="7"/>
      <c r="S40" s="26">
        <f>O39</f>
        <v>0</v>
      </c>
      <c r="T40" t="s">
        <v>37</v>
      </c>
      <c r="U40" s="13"/>
      <c r="V40" s="11" t="s">
        <v>38</v>
      </c>
    </row>
    <row r="41" spans="1:22" x14ac:dyDescent="0.2">
      <c r="A41" s="141" t="s">
        <v>33</v>
      </c>
      <c r="B41" s="142"/>
      <c r="C41" s="23">
        <f>SUM(C38:C40)</f>
        <v>0</v>
      </c>
      <c r="D41" s="23"/>
      <c r="E41" s="23">
        <f>SUM(E38:E40)</f>
        <v>0</v>
      </c>
      <c r="F41" s="23"/>
      <c r="G41" s="30">
        <f>SUM(G38:G40)</f>
        <v>0</v>
      </c>
      <c r="H41" s="5"/>
      <c r="I41" s="23" t="s">
        <v>17</v>
      </c>
      <c r="J41" s="24">
        <f>$D$5</f>
        <v>0</v>
      </c>
      <c r="K41" s="132"/>
      <c r="L41" s="133"/>
      <c r="M41" s="133"/>
      <c r="N41" s="134"/>
      <c r="O41" s="25"/>
      <c r="P41" s="6" t="s">
        <v>39</v>
      </c>
      <c r="Q41" s="7"/>
      <c r="R41" s="7"/>
      <c r="S41" s="26">
        <f>O44</f>
        <v>0</v>
      </c>
      <c r="U41" s="6"/>
      <c r="V41" s="11"/>
    </row>
    <row r="42" spans="1:22" x14ac:dyDescent="0.2">
      <c r="A42" s="23" t="s">
        <v>17</v>
      </c>
      <c r="B42" s="24">
        <f>D32</f>
        <v>0</v>
      </c>
      <c r="C42" s="10">
        <v>0</v>
      </c>
      <c r="D42" s="10">
        <v>0</v>
      </c>
      <c r="E42" s="26">
        <f>(C42*D42%)*100</f>
        <v>0</v>
      </c>
      <c r="F42" s="28">
        <f>$G$7</f>
        <v>0</v>
      </c>
      <c r="G42" s="29">
        <f>E42*F42</f>
        <v>0</v>
      </c>
      <c r="H42" s="5"/>
      <c r="I42" s="23" t="s">
        <v>27</v>
      </c>
      <c r="J42" s="24">
        <f>$E$5</f>
        <v>0</v>
      </c>
      <c r="K42" s="135"/>
      <c r="L42" s="136"/>
      <c r="M42" s="136"/>
      <c r="N42" s="137"/>
      <c r="O42" s="25"/>
      <c r="P42" s="6" t="s">
        <v>40</v>
      </c>
      <c r="Q42" s="7"/>
      <c r="R42" s="7"/>
      <c r="S42" s="26">
        <f>O49</f>
        <v>0</v>
      </c>
      <c r="T42" t="s">
        <v>41</v>
      </c>
      <c r="U42" s="6">
        <f>U38*U40</f>
        <v>0</v>
      </c>
      <c r="V42" s="11" t="s">
        <v>42</v>
      </c>
    </row>
    <row r="43" spans="1:22" x14ac:dyDescent="0.2">
      <c r="A43" s="23" t="s">
        <v>27</v>
      </c>
      <c r="B43" s="24">
        <f>E32</f>
        <v>0</v>
      </c>
      <c r="C43" s="10">
        <v>0</v>
      </c>
      <c r="D43" s="10">
        <v>0</v>
      </c>
      <c r="E43" s="26">
        <f>(C43*D43%)*100</f>
        <v>0</v>
      </c>
      <c r="F43" s="28">
        <f>$G$7</f>
        <v>0</v>
      </c>
      <c r="G43" s="29">
        <f>E43*F43</f>
        <v>0</v>
      </c>
      <c r="H43" s="5"/>
      <c r="I43" s="23" t="s">
        <v>29</v>
      </c>
      <c r="J43" s="24">
        <f>$F$5</f>
        <v>0</v>
      </c>
      <c r="K43" s="138"/>
      <c r="L43" s="139"/>
      <c r="M43" s="139"/>
      <c r="N43" s="140"/>
      <c r="O43" s="25"/>
      <c r="P43" s="6" t="s">
        <v>43</v>
      </c>
      <c r="Q43" s="7"/>
      <c r="R43" s="7"/>
      <c r="S43" s="26">
        <f>O54</f>
        <v>0</v>
      </c>
      <c r="U43" s="6"/>
      <c r="V43" s="11"/>
    </row>
    <row r="44" spans="1:22" x14ac:dyDescent="0.2">
      <c r="A44" s="23" t="s">
        <v>29</v>
      </c>
      <c r="B44" s="24">
        <f>F32</f>
        <v>0</v>
      </c>
      <c r="C44" s="10">
        <v>0</v>
      </c>
      <c r="D44" s="10">
        <v>0</v>
      </c>
      <c r="E44" s="26">
        <f>(C44*D44%)*100</f>
        <v>0</v>
      </c>
      <c r="F44" s="28">
        <f>$G$7</f>
        <v>0</v>
      </c>
      <c r="G44" s="29">
        <f>E44*F44</f>
        <v>0</v>
      </c>
      <c r="H44" s="5"/>
      <c r="I44" s="141" t="s">
        <v>33</v>
      </c>
      <c r="J44" s="142"/>
      <c r="K44" s="23">
        <f>SUM(K41:K43)</f>
        <v>0</v>
      </c>
      <c r="L44" s="23"/>
      <c r="M44" s="23">
        <f>SUM(M41:M43)</f>
        <v>0</v>
      </c>
      <c r="N44" s="23"/>
      <c r="O44" s="30">
        <f>SUM(O41:O43)</f>
        <v>0</v>
      </c>
      <c r="P44" s="6" t="s">
        <v>44</v>
      </c>
      <c r="Q44" s="7"/>
      <c r="R44" s="7"/>
      <c r="S44" s="26">
        <f>SUM(S36:S43)</f>
        <v>0</v>
      </c>
      <c r="U44" s="6"/>
      <c r="V44" s="11"/>
    </row>
    <row r="45" spans="1:22" x14ac:dyDescent="0.2">
      <c r="A45" s="141" t="s">
        <v>33</v>
      </c>
      <c r="B45" s="142"/>
      <c r="C45" s="23">
        <f>SUM(C42:C44)</f>
        <v>0</v>
      </c>
      <c r="D45" s="23"/>
      <c r="E45" s="23">
        <f>SUM(E42:E44)</f>
        <v>0</v>
      </c>
      <c r="F45" s="23"/>
      <c r="G45" s="30">
        <f>SUM(G42:G44)</f>
        <v>0</v>
      </c>
      <c r="H45" s="5"/>
      <c r="I45" s="20" t="s">
        <v>45</v>
      </c>
      <c r="J45" s="21"/>
      <c r="K45" s="21"/>
      <c r="L45" s="21"/>
      <c r="M45" s="21"/>
      <c r="N45" s="21"/>
      <c r="O45" s="22"/>
      <c r="P45" s="6" t="s">
        <v>46</v>
      </c>
      <c r="Q45" s="7"/>
      <c r="R45" s="7"/>
      <c r="S45" s="31"/>
      <c r="U45" s="6"/>
      <c r="V45" s="11"/>
    </row>
    <row r="46" spans="1:22" x14ac:dyDescent="0.2">
      <c r="A46" s="23" t="s">
        <v>17</v>
      </c>
      <c r="B46" s="24">
        <f>D32</f>
        <v>0</v>
      </c>
      <c r="C46" s="10">
        <v>0</v>
      </c>
      <c r="D46" s="10">
        <v>0</v>
      </c>
      <c r="E46" s="26">
        <f>(C46*D46%)*100</f>
        <v>0</v>
      </c>
      <c r="F46" s="28">
        <f>$G$7</f>
        <v>0</v>
      </c>
      <c r="G46" s="29">
        <f>E46*F46</f>
        <v>0</v>
      </c>
      <c r="H46" s="5"/>
      <c r="I46" s="23" t="s">
        <v>17</v>
      </c>
      <c r="J46" s="24">
        <f>$D$5</f>
        <v>0</v>
      </c>
      <c r="K46" s="132"/>
      <c r="L46" s="133"/>
      <c r="M46" s="133"/>
      <c r="N46" s="134"/>
      <c r="O46" s="25">
        <v>0</v>
      </c>
      <c r="P46" s="6" t="s">
        <v>47</v>
      </c>
      <c r="Q46" s="7"/>
      <c r="R46" s="7"/>
      <c r="S46" s="29">
        <f>G32</f>
        <v>0</v>
      </c>
      <c r="U46" s="32">
        <f>U42</f>
        <v>0</v>
      </c>
      <c r="V46" s="11" t="s">
        <v>48</v>
      </c>
    </row>
    <row r="47" spans="1:22" x14ac:dyDescent="0.2">
      <c r="A47" s="23" t="s">
        <v>27</v>
      </c>
      <c r="B47" s="24">
        <f>E32</f>
        <v>0</v>
      </c>
      <c r="C47" s="10">
        <v>0</v>
      </c>
      <c r="D47" s="10">
        <v>0</v>
      </c>
      <c r="E47" s="26">
        <f>(C47*D47%)*100</f>
        <v>0</v>
      </c>
      <c r="F47" s="28">
        <f>$G$7</f>
        <v>0</v>
      </c>
      <c r="G47" s="29">
        <f>E47*F47</f>
        <v>0</v>
      </c>
      <c r="H47" s="5"/>
      <c r="I47" s="23" t="s">
        <v>27</v>
      </c>
      <c r="J47" s="24">
        <f>$E$5</f>
        <v>0</v>
      </c>
      <c r="K47" s="135"/>
      <c r="L47" s="136"/>
      <c r="M47" s="136"/>
      <c r="N47" s="137"/>
      <c r="O47" s="25">
        <v>0</v>
      </c>
      <c r="P47" s="6"/>
      <c r="Q47" s="7"/>
      <c r="R47" s="7"/>
      <c r="S47" s="12"/>
      <c r="U47" s="6"/>
      <c r="V47" s="11"/>
    </row>
    <row r="48" spans="1:22" x14ac:dyDescent="0.2">
      <c r="A48" s="23" t="s">
        <v>29</v>
      </c>
      <c r="B48" s="24">
        <f>F32</f>
        <v>0</v>
      </c>
      <c r="C48" s="10"/>
      <c r="D48" s="10"/>
      <c r="E48" s="26">
        <f>(C48*D48%)*100</f>
        <v>0</v>
      </c>
      <c r="F48" s="28">
        <f>$G$7</f>
        <v>0</v>
      </c>
      <c r="G48" s="29">
        <f>E48*F48</f>
        <v>0</v>
      </c>
      <c r="H48" s="5"/>
      <c r="I48" s="23" t="s">
        <v>29</v>
      </c>
      <c r="J48" s="24">
        <f>$F$5</f>
        <v>0</v>
      </c>
      <c r="K48" s="138"/>
      <c r="L48" s="139"/>
      <c r="M48" s="139"/>
      <c r="N48" s="140"/>
      <c r="O48" s="25">
        <v>0</v>
      </c>
      <c r="P48" s="6" t="s">
        <v>49</v>
      </c>
      <c r="Q48" s="7"/>
      <c r="R48" s="7"/>
      <c r="S48" s="28" t="e">
        <f>SUM(S44/S46)</f>
        <v>#DIV/0!</v>
      </c>
      <c r="U48" s="6" t="e">
        <f>S44/U46</f>
        <v>#DIV/0!</v>
      </c>
      <c r="V48" s="11" t="s">
        <v>50</v>
      </c>
    </row>
    <row r="49" spans="1:22" x14ac:dyDescent="0.2">
      <c r="A49" s="141" t="s">
        <v>33</v>
      </c>
      <c r="B49" s="142"/>
      <c r="C49" s="23">
        <f>SUM(C46:C48)</f>
        <v>0</v>
      </c>
      <c r="D49" s="23"/>
      <c r="E49" s="23">
        <f>SUM(E46:E48)</f>
        <v>0</v>
      </c>
      <c r="F49" s="23"/>
      <c r="G49" s="30">
        <f>SUM(G46:G48)</f>
        <v>0</v>
      </c>
      <c r="H49" s="5"/>
      <c r="I49" s="141" t="s">
        <v>33</v>
      </c>
      <c r="J49" s="142"/>
      <c r="K49" s="23">
        <f>SUM(K46:K48)</f>
        <v>0</v>
      </c>
      <c r="L49" s="23"/>
      <c r="M49" s="23">
        <f>SUM(M46:M48)</f>
        <v>0</v>
      </c>
      <c r="N49" s="23"/>
      <c r="O49" s="30">
        <f>SUM(O46:O48)</f>
        <v>0</v>
      </c>
      <c r="P49" s="6"/>
      <c r="Q49" s="7"/>
      <c r="R49" s="7"/>
      <c r="S49" s="12"/>
      <c r="U49" s="6"/>
      <c r="V49" s="11"/>
    </row>
    <row r="50" spans="1:22" x14ac:dyDescent="0.2">
      <c r="A50" s="23"/>
      <c r="B50" s="23" t="s">
        <v>21</v>
      </c>
      <c r="C50" s="23" t="s">
        <v>51</v>
      </c>
      <c r="D50" s="23"/>
      <c r="E50" s="23"/>
      <c r="F50" s="23"/>
      <c r="G50" s="23"/>
      <c r="H50" s="5"/>
      <c r="I50" s="20" t="s">
        <v>52</v>
      </c>
      <c r="J50" s="21"/>
      <c r="K50" s="21"/>
      <c r="L50" s="21"/>
      <c r="M50" s="21"/>
      <c r="N50" s="21"/>
      <c r="O50" s="22"/>
      <c r="P50" s="6" t="s">
        <v>53</v>
      </c>
      <c r="Q50" s="7"/>
      <c r="R50" s="7"/>
      <c r="S50" s="29">
        <v>0.5</v>
      </c>
      <c r="U50" s="13"/>
      <c r="V50" s="11" t="s">
        <v>54</v>
      </c>
    </row>
    <row r="51" spans="1:22" x14ac:dyDescent="0.2">
      <c r="A51" s="23" t="s">
        <v>17</v>
      </c>
      <c r="B51" s="24">
        <f>D32</f>
        <v>0</v>
      </c>
      <c r="C51" s="10"/>
      <c r="D51" s="10"/>
      <c r="E51" s="26">
        <f>(C51*D51%)*100</f>
        <v>0</v>
      </c>
      <c r="F51" s="28">
        <f>$G$7</f>
        <v>0</v>
      </c>
      <c r="G51" s="29">
        <f>E51*F51</f>
        <v>0</v>
      </c>
      <c r="H51" s="5"/>
      <c r="I51" s="23" t="s">
        <v>17</v>
      </c>
      <c r="J51" s="24">
        <f>$D$5</f>
        <v>0</v>
      </c>
      <c r="K51" s="132"/>
      <c r="L51" s="133"/>
      <c r="M51" s="133"/>
      <c r="N51" s="134"/>
      <c r="O51" s="25">
        <v>0</v>
      </c>
      <c r="P51" s="6"/>
      <c r="Q51" s="7"/>
      <c r="R51" s="7"/>
      <c r="S51" s="12"/>
      <c r="U51" s="6"/>
      <c r="V51" s="11"/>
    </row>
    <row r="52" spans="1:22" x14ac:dyDescent="0.2">
      <c r="A52" s="23" t="s">
        <v>27</v>
      </c>
      <c r="B52" s="24">
        <f>E32</f>
        <v>0</v>
      </c>
      <c r="C52" s="10"/>
      <c r="D52" s="10"/>
      <c r="E52" s="26">
        <f>(C52*D52%)*100</f>
        <v>0</v>
      </c>
      <c r="F52" s="28">
        <f>$G$7</f>
        <v>0</v>
      </c>
      <c r="G52" s="29">
        <f>E52*F52</f>
        <v>0</v>
      </c>
      <c r="H52" s="5"/>
      <c r="I52" s="23" t="s">
        <v>27</v>
      </c>
      <c r="J52" s="24">
        <f>$E$5</f>
        <v>0</v>
      </c>
      <c r="K52" s="135"/>
      <c r="L52" s="136"/>
      <c r="M52" s="136"/>
      <c r="N52" s="137"/>
      <c r="O52" s="25">
        <v>0</v>
      </c>
      <c r="P52" s="6" t="s">
        <v>55</v>
      </c>
      <c r="Q52" s="7"/>
      <c r="R52" s="7"/>
      <c r="S52" s="26" t="e">
        <f>S48*S50</f>
        <v>#DIV/0!</v>
      </c>
      <c r="U52" s="33" t="e">
        <f>U48*U50</f>
        <v>#DIV/0!</v>
      </c>
      <c r="V52" s="11" t="s">
        <v>56</v>
      </c>
    </row>
    <row r="53" spans="1:22" x14ac:dyDescent="0.2">
      <c r="A53" s="23" t="s">
        <v>29</v>
      </c>
      <c r="B53" s="24">
        <f>F32</f>
        <v>0</v>
      </c>
      <c r="C53" s="10"/>
      <c r="D53" s="10"/>
      <c r="E53" s="26">
        <f>(C53*D53%)*100</f>
        <v>0</v>
      </c>
      <c r="F53" s="28">
        <f>$G$7</f>
        <v>0</v>
      </c>
      <c r="G53" s="29">
        <f>E53*F53</f>
        <v>0</v>
      </c>
      <c r="H53" s="5"/>
      <c r="I53" s="23" t="s">
        <v>29</v>
      </c>
      <c r="J53" s="24">
        <f>$F$5</f>
        <v>0</v>
      </c>
      <c r="K53" s="138"/>
      <c r="L53" s="139"/>
      <c r="M53" s="139"/>
      <c r="N53" s="140"/>
      <c r="O53" s="25">
        <v>0</v>
      </c>
      <c r="P53" s="34"/>
      <c r="Q53" s="17"/>
      <c r="R53" s="17"/>
      <c r="S53" s="18"/>
      <c r="U53" s="6"/>
      <c r="V53" s="11"/>
    </row>
    <row r="54" spans="1:22" x14ac:dyDescent="0.2">
      <c r="A54" s="141" t="s">
        <v>33</v>
      </c>
      <c r="B54" s="142"/>
      <c r="C54" s="23">
        <f>SUM(C51:C53)</f>
        <v>0</v>
      </c>
      <c r="D54" s="23"/>
      <c r="E54" s="23">
        <f>SUM(E51:E53)</f>
        <v>0</v>
      </c>
      <c r="F54" s="23"/>
      <c r="G54" s="30">
        <f>SUM(G51:G53)</f>
        <v>0</v>
      </c>
      <c r="H54" s="5"/>
      <c r="I54" s="141" t="s">
        <v>33</v>
      </c>
      <c r="J54" s="142"/>
      <c r="K54" s="23">
        <f>SUM(K51:K53)</f>
        <v>0</v>
      </c>
      <c r="L54" s="23"/>
      <c r="M54" s="23">
        <f>SUM(M51:M53)</f>
        <v>0</v>
      </c>
      <c r="N54" s="23"/>
      <c r="O54" s="30">
        <f>SUM(O51:O53)</f>
        <v>0</v>
      </c>
      <c r="P54" s="17"/>
      <c r="Q54" s="17"/>
      <c r="R54" s="17"/>
      <c r="S54" s="18"/>
      <c r="T54" s="5"/>
      <c r="U54" s="34"/>
      <c r="V54" s="16"/>
    </row>
    <row r="56" spans="1:22" x14ac:dyDescent="0.2">
      <c r="S56" s="35" t="s">
        <v>58</v>
      </c>
      <c r="T56" s="35"/>
      <c r="U56" s="37" t="e">
        <f>U52+U25</f>
        <v>#DIV/0!</v>
      </c>
    </row>
    <row r="57" spans="1:22" x14ac:dyDescent="0.2">
      <c r="S57" s="35" t="s">
        <v>59</v>
      </c>
      <c r="T57" s="35"/>
      <c r="U57" s="38">
        <v>27.08</v>
      </c>
    </row>
    <row r="58" spans="1:22" ht="13.5" thickBot="1" x14ac:dyDescent="0.25">
      <c r="S58" s="35" t="s">
        <v>57</v>
      </c>
      <c r="T58" s="35"/>
      <c r="U58" s="36" t="e">
        <f>U57-U56</f>
        <v>#DIV/0!</v>
      </c>
      <c r="V58" t="s">
        <v>60</v>
      </c>
    </row>
    <row r="59" spans="1:22" ht="13.5" thickTop="1" x14ac:dyDescent="0.2"/>
  </sheetData>
  <mergeCells count="24">
    <mergeCell ref="A41:B41"/>
    <mergeCell ref="K41:N43"/>
    <mergeCell ref="I39:J39"/>
    <mergeCell ref="K51:N53"/>
    <mergeCell ref="A54:B54"/>
    <mergeCell ref="I54:J54"/>
    <mergeCell ref="I44:J44"/>
    <mergeCell ref="A45:B45"/>
    <mergeCell ref="K46:N48"/>
    <mergeCell ref="A49:B49"/>
    <mergeCell ref="I49:J49"/>
    <mergeCell ref="K9:N11"/>
    <mergeCell ref="I12:J12"/>
    <mergeCell ref="A14:B14"/>
    <mergeCell ref="K14:N16"/>
    <mergeCell ref="K36:N38"/>
    <mergeCell ref="K24:N26"/>
    <mergeCell ref="A27:B27"/>
    <mergeCell ref="I27:J27"/>
    <mergeCell ref="I17:J17"/>
    <mergeCell ref="A18:B18"/>
    <mergeCell ref="K19:N21"/>
    <mergeCell ref="A22:B22"/>
    <mergeCell ref="I22:J2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1</vt:lpstr>
      <vt:lpstr>form!Print_Area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Isobel Harper</cp:lastModifiedBy>
  <cp:lastPrinted>2016-02-11T15:09:47Z</cp:lastPrinted>
  <dcterms:created xsi:type="dcterms:W3CDTF">2015-05-05T13:28:12Z</dcterms:created>
  <dcterms:modified xsi:type="dcterms:W3CDTF">2022-05-30T10:10:16Z</dcterms:modified>
</cp:coreProperties>
</file>